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/>
  <xr:revisionPtr xr6:coauthVersionLast="45" xr6:coauthVersionMax="47" documentId="13_ncr:1_{BA92DCF6-EF08-4DA2-A7C8-B8AD1970C5F3}" revIDLastSave="0" xr10:uidLastSave="{00000000-0000-0000-0000-000000000000}"/>
  <bookViews>
    <workbookView tabRatio="781" xr2:uid="{5D73D5D8-801C-4A95-89C2-C3C7348DC865}" windowHeight="10770" windowWidth="16365" xWindow="1560" yWindow="345"/>
  </bookViews>
  <sheets>
    <sheet r:id="rId1" name="総括表" sheetId="1"/>
    <sheet r:id="rId2" name="役場庁舎" sheetId="57"/>
    <sheet r:id="rId3" name="斎苑" sheetId="58"/>
    <sheet r:id="rId4" name="老人福祉センター" sheetId="59"/>
    <sheet r:id="rId5" name="福祉センター" sheetId="60"/>
    <sheet r:id="rId6" name="心身障害者福祉センター" sheetId="61"/>
    <sheet r:id="rId7" name="養老こども園" sheetId="62"/>
    <sheet r:id="rId8" name="養北こども園" sheetId="63"/>
    <sheet r:id="rId9" name="日吉こども園" sheetId="64"/>
    <sheet r:id="rId10" name="就業改善センター" sheetId="65"/>
    <sheet r:id="rId11" name="食肉事業センター" sheetId="66"/>
    <sheet r:id="rId12" name="高田中学校" sheetId="75"/>
    <sheet r:id="rId13" name="東部中学校" sheetId="76"/>
    <sheet r:id="rId14" name="養老小学校" sheetId="77"/>
    <sheet r:id="rId15" name="広幡小学校" sheetId="78"/>
    <sheet r:id="rId16" name="上多度小学校" sheetId="79"/>
    <sheet r:id="rId17" name="池辺小学校" sheetId="80"/>
    <sheet r:id="rId18" name="笠郷小学校" sheetId="81"/>
    <sheet r:id="rId19" name="養北小学校" sheetId="82"/>
    <sheet r:id="rId20" name="日吉小学校" sheetId="83"/>
    <sheet r:id="rId21" name="中央公園" sheetId="84"/>
    <sheet r:id="rId22" name="町民グラウンド" sheetId="85"/>
    <sheet r:id="rId23" name="町営テニスコート" sheetId="86"/>
    <sheet r:id="rId24" name="中央公民館" sheetId="87"/>
    <sheet r:id="rId25" name="産業文化会館" sheetId="88"/>
    <sheet r:id="rId26" name="広幡公民館" sheetId="89"/>
    <sheet r:id="rId27" name="池辺公民館" sheetId="90"/>
    <sheet r:id="rId28" name="内訳書（様式）" sheetId="30" state="hidden"/>
  </sheets>
  <definedNames>
    <definedName localSheetId="0" name="_xlnm.Print_Area">総括表!$B$1:$I$34</definedName>
    <definedName localSheetId="1" name="_xlnm.Print_Area">役場庁舎!$A$1:$M$26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58" l="1"/>
  <c r="M24" i="59"/>
  <c r="M24" i="60"/>
  <c r="M24" i="61"/>
  <c r="M24" i="62"/>
  <c r="M24" i="63"/>
  <c r="M24" i="64"/>
  <c r="M24" i="65"/>
  <c r="M24" i="66"/>
  <c r="M24" i="75"/>
  <c r="M24" i="76"/>
  <c r="M24" i="77"/>
  <c r="M24" i="78"/>
  <c r="M24" i="79"/>
  <c r="M24" i="80"/>
  <c r="M24" i="81"/>
  <c r="M24" i="82"/>
  <c r="M24" i="83"/>
  <c r="M24" i="84"/>
  <c r="M24" i="85"/>
  <c r="M24" i="86"/>
  <c r="M24" i="87"/>
  <c r="M24" i="88"/>
  <c r="M24" i="89"/>
  <c r="M24" i="90"/>
  <c r="M24" i="57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H24" i="90" l="1"/>
  <c r="F24" i="90"/>
  <c r="I25" i="90" s="1"/>
  <c r="G23" i="90"/>
  <c r="J23" i="90" s="1"/>
  <c r="E23" i="90"/>
  <c r="G22" i="90"/>
  <c r="J22" i="90" s="1"/>
  <c r="E22" i="90"/>
  <c r="G21" i="90"/>
  <c r="E21" i="90"/>
  <c r="I20" i="90"/>
  <c r="J20" i="90" s="1"/>
  <c r="E20" i="90"/>
  <c r="K20" i="90" s="1"/>
  <c r="I19" i="90"/>
  <c r="J19" i="90" s="1"/>
  <c r="E19" i="90"/>
  <c r="I18" i="90"/>
  <c r="J18" i="90" s="1"/>
  <c r="E18" i="90"/>
  <c r="K18" i="90" s="1"/>
  <c r="I17" i="90"/>
  <c r="J17" i="90" s="1"/>
  <c r="E17" i="90"/>
  <c r="I16" i="90"/>
  <c r="J16" i="90" s="1"/>
  <c r="E16" i="90"/>
  <c r="K16" i="90" s="1"/>
  <c r="I15" i="90"/>
  <c r="J15" i="90" s="1"/>
  <c r="E15" i="90"/>
  <c r="I14" i="90"/>
  <c r="J14" i="90" s="1"/>
  <c r="E14" i="90"/>
  <c r="K14" i="90" s="1"/>
  <c r="I13" i="90"/>
  <c r="J13" i="90" s="1"/>
  <c r="E13" i="90"/>
  <c r="I12" i="90"/>
  <c r="E12" i="90"/>
  <c r="E24" i="90" s="1"/>
  <c r="E2" i="90"/>
  <c r="H24" i="89"/>
  <c r="F24" i="89"/>
  <c r="I25" i="89" s="1"/>
  <c r="K23" i="89"/>
  <c r="G23" i="89"/>
  <c r="J23" i="89" s="1"/>
  <c r="E23" i="89"/>
  <c r="G22" i="89"/>
  <c r="J22" i="89" s="1"/>
  <c r="E22" i="89"/>
  <c r="G21" i="89"/>
  <c r="G24" i="89" s="1"/>
  <c r="E21" i="89"/>
  <c r="I20" i="89"/>
  <c r="J20" i="89" s="1"/>
  <c r="K20" i="89" s="1"/>
  <c r="E20" i="89"/>
  <c r="I19" i="89"/>
  <c r="J19" i="89" s="1"/>
  <c r="E19" i="89"/>
  <c r="K19" i="89" s="1"/>
  <c r="I18" i="89"/>
  <c r="J18" i="89" s="1"/>
  <c r="K18" i="89" s="1"/>
  <c r="E18" i="89"/>
  <c r="I17" i="89"/>
  <c r="J17" i="89" s="1"/>
  <c r="E17" i="89"/>
  <c r="I16" i="89"/>
  <c r="J16" i="89" s="1"/>
  <c r="K16" i="89" s="1"/>
  <c r="E16" i="89"/>
  <c r="K15" i="89"/>
  <c r="I15" i="89"/>
  <c r="J15" i="89" s="1"/>
  <c r="E15" i="89"/>
  <c r="I14" i="89"/>
  <c r="J14" i="89" s="1"/>
  <c r="E14" i="89"/>
  <c r="I13" i="89"/>
  <c r="J13" i="89" s="1"/>
  <c r="K13" i="89" s="1"/>
  <c r="E13" i="89"/>
  <c r="I12" i="89"/>
  <c r="J12" i="89" s="1"/>
  <c r="E12" i="89"/>
  <c r="E24" i="89" s="1"/>
  <c r="E2" i="89"/>
  <c r="H24" i="88"/>
  <c r="F24" i="88"/>
  <c r="I25" i="88" s="1"/>
  <c r="G23" i="88"/>
  <c r="J23" i="88" s="1"/>
  <c r="K23" i="88" s="1"/>
  <c r="E23" i="88"/>
  <c r="G22" i="88"/>
  <c r="J22" i="88" s="1"/>
  <c r="K22" i="88" s="1"/>
  <c r="E22" i="88"/>
  <c r="G21" i="88"/>
  <c r="E21" i="88"/>
  <c r="I20" i="88"/>
  <c r="J20" i="88" s="1"/>
  <c r="K20" i="88" s="1"/>
  <c r="E20" i="88"/>
  <c r="I19" i="88"/>
  <c r="J19" i="88" s="1"/>
  <c r="K19" i="88" s="1"/>
  <c r="E19" i="88"/>
  <c r="I18" i="88"/>
  <c r="J18" i="88" s="1"/>
  <c r="K18" i="88" s="1"/>
  <c r="E18" i="88"/>
  <c r="I17" i="88"/>
  <c r="J17" i="88" s="1"/>
  <c r="K17" i="88" s="1"/>
  <c r="E17" i="88"/>
  <c r="I16" i="88"/>
  <c r="J16" i="88" s="1"/>
  <c r="K16" i="88" s="1"/>
  <c r="E16" i="88"/>
  <c r="I15" i="88"/>
  <c r="J15" i="88" s="1"/>
  <c r="K15" i="88" s="1"/>
  <c r="E15" i="88"/>
  <c r="I14" i="88"/>
  <c r="J14" i="88" s="1"/>
  <c r="K14" i="88" s="1"/>
  <c r="E14" i="88"/>
  <c r="I13" i="88"/>
  <c r="J13" i="88" s="1"/>
  <c r="K13" i="88" s="1"/>
  <c r="E13" i="88"/>
  <c r="I12" i="88"/>
  <c r="E12" i="88"/>
  <c r="E2" i="88"/>
  <c r="H24" i="87"/>
  <c r="F24" i="87"/>
  <c r="I25" i="87" s="1"/>
  <c r="G23" i="87"/>
  <c r="J23" i="87" s="1"/>
  <c r="E23" i="87"/>
  <c r="K22" i="87"/>
  <c r="G22" i="87"/>
  <c r="J22" i="87" s="1"/>
  <c r="E22" i="87"/>
  <c r="G21" i="87"/>
  <c r="E21" i="87"/>
  <c r="I20" i="87"/>
  <c r="J20" i="87" s="1"/>
  <c r="K20" i="87" s="1"/>
  <c r="E20" i="87"/>
  <c r="I19" i="87"/>
  <c r="J19" i="87" s="1"/>
  <c r="K19" i="87" s="1"/>
  <c r="E19" i="87"/>
  <c r="I18" i="87"/>
  <c r="J18" i="87" s="1"/>
  <c r="E18" i="87"/>
  <c r="K18" i="87" s="1"/>
  <c r="I17" i="87"/>
  <c r="J17" i="87" s="1"/>
  <c r="K17" i="87" s="1"/>
  <c r="E17" i="87"/>
  <c r="I16" i="87"/>
  <c r="J16" i="87" s="1"/>
  <c r="E16" i="87"/>
  <c r="I15" i="87"/>
  <c r="J15" i="87" s="1"/>
  <c r="K15" i="87" s="1"/>
  <c r="E15" i="87"/>
  <c r="I14" i="87"/>
  <c r="J14" i="87" s="1"/>
  <c r="E14" i="87"/>
  <c r="K14" i="87" s="1"/>
  <c r="I13" i="87"/>
  <c r="J13" i="87" s="1"/>
  <c r="K13" i="87" s="1"/>
  <c r="E13" i="87"/>
  <c r="I12" i="87"/>
  <c r="E12" i="87"/>
  <c r="E2" i="87"/>
  <c r="H24" i="86"/>
  <c r="F24" i="86"/>
  <c r="G23" i="86"/>
  <c r="J23" i="86" s="1"/>
  <c r="K23" i="86" s="1"/>
  <c r="E23" i="86"/>
  <c r="G22" i="86"/>
  <c r="J22" i="86" s="1"/>
  <c r="E22" i="86"/>
  <c r="K22" i="86" s="1"/>
  <c r="G21" i="86"/>
  <c r="E21" i="86"/>
  <c r="I20" i="86"/>
  <c r="J20" i="86" s="1"/>
  <c r="K20" i="86" s="1"/>
  <c r="E20" i="86"/>
  <c r="I19" i="86"/>
  <c r="J19" i="86" s="1"/>
  <c r="K19" i="86" s="1"/>
  <c r="E19" i="86"/>
  <c r="K18" i="86"/>
  <c r="I18" i="86"/>
  <c r="J18" i="86" s="1"/>
  <c r="E18" i="86"/>
  <c r="I17" i="86"/>
  <c r="J17" i="86" s="1"/>
  <c r="E17" i="86"/>
  <c r="K17" i="86" s="1"/>
  <c r="I16" i="86"/>
  <c r="J16" i="86" s="1"/>
  <c r="K16" i="86" s="1"/>
  <c r="E16" i="86"/>
  <c r="I15" i="86"/>
  <c r="J15" i="86" s="1"/>
  <c r="K15" i="86" s="1"/>
  <c r="E15" i="86"/>
  <c r="I14" i="86"/>
  <c r="J14" i="86" s="1"/>
  <c r="E14" i="86"/>
  <c r="K14" i="86" s="1"/>
  <c r="K13" i="86"/>
  <c r="I13" i="86"/>
  <c r="J13" i="86" s="1"/>
  <c r="E13" i="86"/>
  <c r="I12" i="86"/>
  <c r="E12" i="86"/>
  <c r="E2" i="86"/>
  <c r="H24" i="85"/>
  <c r="F24" i="85"/>
  <c r="G23" i="85"/>
  <c r="J23" i="85" s="1"/>
  <c r="K23" i="85" s="1"/>
  <c r="E23" i="85"/>
  <c r="G22" i="85"/>
  <c r="J22" i="85" s="1"/>
  <c r="E22" i="85"/>
  <c r="K22" i="85" s="1"/>
  <c r="G21" i="85"/>
  <c r="E21" i="85"/>
  <c r="K20" i="85"/>
  <c r="I20" i="85"/>
  <c r="J20" i="85" s="1"/>
  <c r="E20" i="85"/>
  <c r="I19" i="85"/>
  <c r="J19" i="85" s="1"/>
  <c r="E19" i="85"/>
  <c r="K18" i="85"/>
  <c r="I18" i="85"/>
  <c r="J18" i="85" s="1"/>
  <c r="E18" i="85"/>
  <c r="K17" i="85"/>
  <c r="I17" i="85"/>
  <c r="J17" i="85" s="1"/>
  <c r="E17" i="85"/>
  <c r="I16" i="85"/>
  <c r="J16" i="85" s="1"/>
  <c r="E16" i="85"/>
  <c r="K16" i="85" s="1"/>
  <c r="I15" i="85"/>
  <c r="J15" i="85" s="1"/>
  <c r="K15" i="85" s="1"/>
  <c r="E15" i="85"/>
  <c r="K14" i="85"/>
  <c r="I14" i="85"/>
  <c r="J14" i="85" s="1"/>
  <c r="E14" i="85"/>
  <c r="I13" i="85"/>
  <c r="J13" i="85" s="1"/>
  <c r="E13" i="85"/>
  <c r="K13" i="85" s="1"/>
  <c r="I12" i="85"/>
  <c r="E12" i="85"/>
  <c r="E2" i="85"/>
  <c r="H24" i="84"/>
  <c r="F24" i="84"/>
  <c r="I25" i="84" s="1"/>
  <c r="G23" i="84"/>
  <c r="J23" i="84" s="1"/>
  <c r="E23" i="84"/>
  <c r="K23" i="84" s="1"/>
  <c r="G22" i="84"/>
  <c r="J22" i="84" s="1"/>
  <c r="K22" i="84" s="1"/>
  <c r="E22" i="84"/>
  <c r="G21" i="84"/>
  <c r="E21" i="84"/>
  <c r="I20" i="84"/>
  <c r="J20" i="84" s="1"/>
  <c r="E20" i="84"/>
  <c r="K20" i="84" s="1"/>
  <c r="K19" i="84"/>
  <c r="I19" i="84"/>
  <c r="J19" i="84" s="1"/>
  <c r="E19" i="84"/>
  <c r="I18" i="84"/>
  <c r="J18" i="84" s="1"/>
  <c r="K18" i="84" s="1"/>
  <c r="E18" i="84"/>
  <c r="I17" i="84"/>
  <c r="J17" i="84" s="1"/>
  <c r="K17" i="84" s="1"/>
  <c r="E17" i="84"/>
  <c r="K16" i="84"/>
  <c r="I16" i="84"/>
  <c r="J16" i="84" s="1"/>
  <c r="E16" i="84"/>
  <c r="I15" i="84"/>
  <c r="J15" i="84" s="1"/>
  <c r="E15" i="84"/>
  <c r="K15" i="84" s="1"/>
  <c r="I14" i="84"/>
  <c r="J14" i="84" s="1"/>
  <c r="K14" i="84" s="1"/>
  <c r="E14" i="84"/>
  <c r="I13" i="84"/>
  <c r="J13" i="84" s="1"/>
  <c r="K13" i="84" s="1"/>
  <c r="E13" i="84"/>
  <c r="I12" i="84"/>
  <c r="E12" i="84"/>
  <c r="E2" i="84"/>
  <c r="H24" i="83"/>
  <c r="F24" i="83"/>
  <c r="I25" i="83" s="1"/>
  <c r="G23" i="83"/>
  <c r="J23" i="83" s="1"/>
  <c r="E23" i="83"/>
  <c r="K23" i="83" s="1"/>
  <c r="G22" i="83"/>
  <c r="J22" i="83" s="1"/>
  <c r="E22" i="83"/>
  <c r="K22" i="83" s="1"/>
  <c r="G21" i="83"/>
  <c r="E21" i="83"/>
  <c r="I20" i="83"/>
  <c r="J20" i="83" s="1"/>
  <c r="E20" i="83"/>
  <c r="K19" i="83"/>
  <c r="I19" i="83"/>
  <c r="J19" i="83" s="1"/>
  <c r="E19" i="83"/>
  <c r="K18" i="83"/>
  <c r="I18" i="83"/>
  <c r="J18" i="83" s="1"/>
  <c r="E18" i="83"/>
  <c r="I17" i="83"/>
  <c r="J17" i="83" s="1"/>
  <c r="E17" i="83"/>
  <c r="I16" i="83"/>
  <c r="J16" i="83" s="1"/>
  <c r="K16" i="83" s="1"/>
  <c r="E16" i="83"/>
  <c r="I15" i="83"/>
  <c r="J15" i="83" s="1"/>
  <c r="E15" i="83"/>
  <c r="K15" i="83" s="1"/>
  <c r="I14" i="83"/>
  <c r="J14" i="83" s="1"/>
  <c r="E14" i="83"/>
  <c r="K14" i="83" s="1"/>
  <c r="I13" i="83"/>
  <c r="J13" i="83" s="1"/>
  <c r="K13" i="83" s="1"/>
  <c r="E13" i="83"/>
  <c r="I12" i="83"/>
  <c r="E12" i="83"/>
  <c r="E24" i="83" s="1"/>
  <c r="E2" i="83"/>
  <c r="H24" i="82"/>
  <c r="F24" i="82"/>
  <c r="G23" i="82"/>
  <c r="J23" i="82" s="1"/>
  <c r="K23" i="82" s="1"/>
  <c r="E23" i="82"/>
  <c r="G22" i="82"/>
  <c r="J22" i="82" s="1"/>
  <c r="E22" i="82"/>
  <c r="K22" i="82" s="1"/>
  <c r="G21" i="82"/>
  <c r="E21" i="82"/>
  <c r="I20" i="82"/>
  <c r="J20" i="82" s="1"/>
  <c r="E20" i="82"/>
  <c r="I19" i="82"/>
  <c r="J19" i="82" s="1"/>
  <c r="K19" i="82" s="1"/>
  <c r="E19" i="82"/>
  <c r="I18" i="82"/>
  <c r="J18" i="82" s="1"/>
  <c r="E18" i="82"/>
  <c r="K18" i="82" s="1"/>
  <c r="I17" i="82"/>
  <c r="J17" i="82" s="1"/>
  <c r="E17" i="82"/>
  <c r="K17" i="82" s="1"/>
  <c r="I16" i="82"/>
  <c r="J16" i="82" s="1"/>
  <c r="K16" i="82" s="1"/>
  <c r="E16" i="82"/>
  <c r="I15" i="82"/>
  <c r="J15" i="82" s="1"/>
  <c r="E15" i="82"/>
  <c r="K14" i="82"/>
  <c r="I14" i="82"/>
  <c r="J14" i="82" s="1"/>
  <c r="E14" i="82"/>
  <c r="K13" i="82"/>
  <c r="I13" i="82"/>
  <c r="J13" i="82" s="1"/>
  <c r="E13" i="82"/>
  <c r="I12" i="82"/>
  <c r="E12" i="82"/>
  <c r="E24" i="82" s="1"/>
  <c r="E2" i="82"/>
  <c r="H24" i="81"/>
  <c r="F24" i="81"/>
  <c r="J23" i="81"/>
  <c r="G23" i="81"/>
  <c r="E23" i="81"/>
  <c r="K23" i="81" s="1"/>
  <c r="J22" i="81"/>
  <c r="G22" i="81"/>
  <c r="E22" i="81"/>
  <c r="K22" i="81" s="1"/>
  <c r="J21" i="81"/>
  <c r="G21" i="81"/>
  <c r="G24" i="81" s="1"/>
  <c r="E21" i="81"/>
  <c r="K21" i="81" s="1"/>
  <c r="J20" i="81"/>
  <c r="I20" i="81"/>
  <c r="E20" i="81"/>
  <c r="K20" i="81" s="1"/>
  <c r="J19" i="81"/>
  <c r="I19" i="81"/>
  <c r="E19" i="81"/>
  <c r="K19" i="81" s="1"/>
  <c r="J18" i="81"/>
  <c r="I18" i="81"/>
  <c r="E18" i="81"/>
  <c r="K18" i="81" s="1"/>
  <c r="J17" i="81"/>
  <c r="I17" i="81"/>
  <c r="E17" i="81"/>
  <c r="K17" i="81" s="1"/>
  <c r="J16" i="81"/>
  <c r="I16" i="81"/>
  <c r="E16" i="81"/>
  <c r="K16" i="81" s="1"/>
  <c r="J15" i="81"/>
  <c r="I15" i="81"/>
  <c r="E15" i="81"/>
  <c r="K15" i="81" s="1"/>
  <c r="J14" i="81"/>
  <c r="I14" i="81"/>
  <c r="E14" i="81"/>
  <c r="K14" i="81" s="1"/>
  <c r="J13" i="81"/>
  <c r="I13" i="81"/>
  <c r="E13" i="81"/>
  <c r="K13" i="81" s="1"/>
  <c r="J12" i="81"/>
  <c r="J24" i="81" s="1"/>
  <c r="I12" i="81"/>
  <c r="I24" i="81" s="1"/>
  <c r="E12" i="81"/>
  <c r="E24" i="81" s="1"/>
  <c r="E2" i="81"/>
  <c r="H24" i="80"/>
  <c r="F24" i="80"/>
  <c r="I25" i="80" s="1"/>
  <c r="G23" i="80"/>
  <c r="J23" i="80" s="1"/>
  <c r="E23" i="80"/>
  <c r="G22" i="80"/>
  <c r="J22" i="80" s="1"/>
  <c r="E22" i="80"/>
  <c r="G21" i="80"/>
  <c r="E21" i="80"/>
  <c r="I20" i="80"/>
  <c r="J20" i="80" s="1"/>
  <c r="E20" i="80"/>
  <c r="I19" i="80"/>
  <c r="J19" i="80" s="1"/>
  <c r="E19" i="80"/>
  <c r="I18" i="80"/>
  <c r="J18" i="80" s="1"/>
  <c r="E18" i="80"/>
  <c r="I17" i="80"/>
  <c r="J17" i="80" s="1"/>
  <c r="E17" i="80"/>
  <c r="I16" i="80"/>
  <c r="J16" i="80" s="1"/>
  <c r="E16" i="80"/>
  <c r="I15" i="80"/>
  <c r="J15" i="80" s="1"/>
  <c r="E15" i="80"/>
  <c r="I14" i="80"/>
  <c r="J14" i="80" s="1"/>
  <c r="E14" i="80"/>
  <c r="I13" i="80"/>
  <c r="J13" i="80" s="1"/>
  <c r="E13" i="80"/>
  <c r="I12" i="80"/>
  <c r="E12" i="80"/>
  <c r="E2" i="80"/>
  <c r="H24" i="79"/>
  <c r="F24" i="79"/>
  <c r="G23" i="79"/>
  <c r="J23" i="79" s="1"/>
  <c r="E23" i="79"/>
  <c r="K23" i="79" s="1"/>
  <c r="G22" i="79"/>
  <c r="J22" i="79" s="1"/>
  <c r="K22" i="79" s="1"/>
  <c r="E22" i="79"/>
  <c r="G21" i="79"/>
  <c r="G24" i="79" s="1"/>
  <c r="E21" i="79"/>
  <c r="I20" i="79"/>
  <c r="J20" i="79" s="1"/>
  <c r="K20" i="79" s="1"/>
  <c r="E20" i="79"/>
  <c r="K19" i="79"/>
  <c r="I19" i="79"/>
  <c r="J19" i="79" s="1"/>
  <c r="E19" i="79"/>
  <c r="I18" i="79"/>
  <c r="J18" i="79" s="1"/>
  <c r="E18" i="79"/>
  <c r="K17" i="79"/>
  <c r="I17" i="79"/>
  <c r="J17" i="79" s="1"/>
  <c r="E17" i="79"/>
  <c r="I16" i="79"/>
  <c r="J16" i="79" s="1"/>
  <c r="K16" i="79" s="1"/>
  <c r="E16" i="79"/>
  <c r="I15" i="79"/>
  <c r="J15" i="79" s="1"/>
  <c r="E15" i="79"/>
  <c r="K15" i="79" s="1"/>
  <c r="I14" i="79"/>
  <c r="J14" i="79" s="1"/>
  <c r="K14" i="79" s="1"/>
  <c r="E14" i="79"/>
  <c r="I13" i="79"/>
  <c r="J13" i="79" s="1"/>
  <c r="E13" i="79"/>
  <c r="K13" i="79" s="1"/>
  <c r="I12" i="79"/>
  <c r="J12" i="79" s="1"/>
  <c r="E12" i="79"/>
  <c r="E2" i="79"/>
  <c r="H24" i="78"/>
  <c r="F24" i="78"/>
  <c r="I25" i="78" s="1"/>
  <c r="G23" i="78"/>
  <c r="J23" i="78" s="1"/>
  <c r="E23" i="78"/>
  <c r="G22" i="78"/>
  <c r="J22" i="78" s="1"/>
  <c r="K22" i="78" s="1"/>
  <c r="E22" i="78"/>
  <c r="G21" i="78"/>
  <c r="E21" i="78"/>
  <c r="I20" i="78"/>
  <c r="J20" i="78" s="1"/>
  <c r="K20" i="78" s="1"/>
  <c r="E20" i="78"/>
  <c r="I19" i="78"/>
  <c r="J19" i="78" s="1"/>
  <c r="E19" i="78"/>
  <c r="I18" i="78"/>
  <c r="J18" i="78" s="1"/>
  <c r="K18" i="78" s="1"/>
  <c r="E18" i="78"/>
  <c r="I17" i="78"/>
  <c r="J17" i="78" s="1"/>
  <c r="E17" i="78"/>
  <c r="I16" i="78"/>
  <c r="J16" i="78" s="1"/>
  <c r="K16" i="78" s="1"/>
  <c r="E16" i="78"/>
  <c r="I15" i="78"/>
  <c r="J15" i="78" s="1"/>
  <c r="E15" i="78"/>
  <c r="I14" i="78"/>
  <c r="J14" i="78" s="1"/>
  <c r="K14" i="78" s="1"/>
  <c r="E14" i="78"/>
  <c r="I13" i="78"/>
  <c r="J13" i="78" s="1"/>
  <c r="E13" i="78"/>
  <c r="I12" i="78"/>
  <c r="E12" i="78"/>
  <c r="E2" i="78"/>
  <c r="H24" i="77"/>
  <c r="F24" i="77"/>
  <c r="I25" i="77" s="1"/>
  <c r="G23" i="77"/>
  <c r="J23" i="77" s="1"/>
  <c r="K23" i="77" s="1"/>
  <c r="E23" i="77"/>
  <c r="K22" i="77"/>
  <c r="G22" i="77"/>
  <c r="J22" i="77" s="1"/>
  <c r="E22" i="77"/>
  <c r="G21" i="77"/>
  <c r="E21" i="77"/>
  <c r="K20" i="77"/>
  <c r="I20" i="77"/>
  <c r="J20" i="77" s="1"/>
  <c r="E20" i="77"/>
  <c r="I19" i="77"/>
  <c r="J19" i="77" s="1"/>
  <c r="K19" i="77" s="1"/>
  <c r="E19" i="77"/>
  <c r="I18" i="77"/>
  <c r="J18" i="77" s="1"/>
  <c r="E18" i="77"/>
  <c r="K18" i="77" s="1"/>
  <c r="I17" i="77"/>
  <c r="J17" i="77" s="1"/>
  <c r="K17" i="77" s="1"/>
  <c r="E17" i="77"/>
  <c r="I16" i="77"/>
  <c r="J16" i="77" s="1"/>
  <c r="E16" i="77"/>
  <c r="K16" i="77" s="1"/>
  <c r="I15" i="77"/>
  <c r="J15" i="77" s="1"/>
  <c r="K15" i="77" s="1"/>
  <c r="E15" i="77"/>
  <c r="K14" i="77"/>
  <c r="I14" i="77"/>
  <c r="J14" i="77" s="1"/>
  <c r="E14" i="77"/>
  <c r="I13" i="77"/>
  <c r="J13" i="77" s="1"/>
  <c r="E13" i="77"/>
  <c r="I12" i="77"/>
  <c r="E12" i="77"/>
  <c r="E2" i="77"/>
  <c r="H24" i="76"/>
  <c r="F24" i="76"/>
  <c r="G23" i="76"/>
  <c r="J23" i="76" s="1"/>
  <c r="E23" i="76"/>
  <c r="K23" i="76" s="1"/>
  <c r="G22" i="76"/>
  <c r="J22" i="76" s="1"/>
  <c r="K22" i="76" s="1"/>
  <c r="E22" i="76"/>
  <c r="G21" i="76"/>
  <c r="E21" i="76"/>
  <c r="I20" i="76"/>
  <c r="J20" i="76" s="1"/>
  <c r="K20" i="76" s="1"/>
  <c r="E20" i="76"/>
  <c r="I19" i="76"/>
  <c r="J19" i="76" s="1"/>
  <c r="E19" i="76"/>
  <c r="K19" i="76" s="1"/>
  <c r="I18" i="76"/>
  <c r="J18" i="76" s="1"/>
  <c r="E18" i="76"/>
  <c r="K17" i="76"/>
  <c r="I17" i="76"/>
  <c r="J17" i="76" s="1"/>
  <c r="E17" i="76"/>
  <c r="I16" i="76"/>
  <c r="J16" i="76" s="1"/>
  <c r="E16" i="76"/>
  <c r="K15" i="76"/>
  <c r="I15" i="76"/>
  <c r="J15" i="76" s="1"/>
  <c r="E15" i="76"/>
  <c r="I14" i="76"/>
  <c r="J14" i="76" s="1"/>
  <c r="K14" i="76" s="1"/>
  <c r="E14" i="76"/>
  <c r="I13" i="76"/>
  <c r="J13" i="76" s="1"/>
  <c r="E13" i="76"/>
  <c r="K13" i="76" s="1"/>
  <c r="I12" i="76"/>
  <c r="E12" i="76"/>
  <c r="E2" i="76"/>
  <c r="H24" i="75"/>
  <c r="F24" i="75"/>
  <c r="I25" i="75" s="1"/>
  <c r="G23" i="75"/>
  <c r="J23" i="75" s="1"/>
  <c r="E23" i="75"/>
  <c r="K22" i="75"/>
  <c r="G22" i="75"/>
  <c r="J22" i="75" s="1"/>
  <c r="E22" i="75"/>
  <c r="G21" i="75"/>
  <c r="E21" i="75"/>
  <c r="K20" i="75"/>
  <c r="I20" i="75"/>
  <c r="J20" i="75" s="1"/>
  <c r="E20" i="75"/>
  <c r="I19" i="75"/>
  <c r="J19" i="75" s="1"/>
  <c r="K19" i="75" s="1"/>
  <c r="E19" i="75"/>
  <c r="I18" i="75"/>
  <c r="J18" i="75" s="1"/>
  <c r="E18" i="75"/>
  <c r="K18" i="75" s="1"/>
  <c r="I17" i="75"/>
  <c r="J17" i="75" s="1"/>
  <c r="K17" i="75" s="1"/>
  <c r="E17" i="75"/>
  <c r="I16" i="75"/>
  <c r="J16" i="75" s="1"/>
  <c r="E16" i="75"/>
  <c r="K16" i="75" s="1"/>
  <c r="I15" i="75"/>
  <c r="J15" i="75" s="1"/>
  <c r="E15" i="75"/>
  <c r="K14" i="75"/>
  <c r="I14" i="75"/>
  <c r="J14" i="75" s="1"/>
  <c r="E14" i="75"/>
  <c r="I13" i="75"/>
  <c r="J13" i="75" s="1"/>
  <c r="E13" i="75"/>
  <c r="I12" i="75"/>
  <c r="E12" i="75"/>
  <c r="E2" i="75"/>
  <c r="H24" i="66"/>
  <c r="I25" i="66" s="1"/>
  <c r="F24" i="66"/>
  <c r="G23" i="66"/>
  <c r="J23" i="66" s="1"/>
  <c r="E23" i="66"/>
  <c r="K23" i="66" s="1"/>
  <c r="G22" i="66"/>
  <c r="J22" i="66" s="1"/>
  <c r="E22" i="66"/>
  <c r="K22" i="66" s="1"/>
  <c r="G21" i="66"/>
  <c r="E21" i="66"/>
  <c r="I20" i="66"/>
  <c r="J20" i="66" s="1"/>
  <c r="E20" i="66"/>
  <c r="K20" i="66" s="1"/>
  <c r="K19" i="66"/>
  <c r="I19" i="66"/>
  <c r="J19" i="66" s="1"/>
  <c r="E19" i="66"/>
  <c r="I18" i="66"/>
  <c r="J18" i="66" s="1"/>
  <c r="E18" i="66"/>
  <c r="K18" i="66" s="1"/>
  <c r="I17" i="66"/>
  <c r="J17" i="66" s="1"/>
  <c r="E17" i="66"/>
  <c r="I16" i="66"/>
  <c r="J16" i="66" s="1"/>
  <c r="E16" i="66"/>
  <c r="K16" i="66" s="1"/>
  <c r="K15" i="66"/>
  <c r="I15" i="66"/>
  <c r="J15" i="66" s="1"/>
  <c r="E15" i="66"/>
  <c r="I14" i="66"/>
  <c r="J14" i="66" s="1"/>
  <c r="E14" i="66"/>
  <c r="I13" i="66"/>
  <c r="J13" i="66" s="1"/>
  <c r="E13" i="66"/>
  <c r="K13" i="66" s="1"/>
  <c r="I12" i="66"/>
  <c r="J12" i="66" s="1"/>
  <c r="E12" i="66"/>
  <c r="E2" i="66"/>
  <c r="H24" i="65"/>
  <c r="F24" i="65"/>
  <c r="J23" i="65"/>
  <c r="K23" i="65" s="1"/>
  <c r="G23" i="65"/>
  <c r="E23" i="65"/>
  <c r="J22" i="65"/>
  <c r="K22" i="65" s="1"/>
  <c r="G22" i="65"/>
  <c r="E22" i="65"/>
  <c r="G21" i="65"/>
  <c r="G24" i="65" s="1"/>
  <c r="E21" i="65"/>
  <c r="I20" i="65"/>
  <c r="J20" i="65" s="1"/>
  <c r="K20" i="65" s="1"/>
  <c r="E20" i="65"/>
  <c r="J19" i="65"/>
  <c r="K19" i="65" s="1"/>
  <c r="I19" i="65"/>
  <c r="E19" i="65"/>
  <c r="J18" i="65"/>
  <c r="K18" i="65" s="1"/>
  <c r="I18" i="65"/>
  <c r="E18" i="65"/>
  <c r="I17" i="65"/>
  <c r="J17" i="65" s="1"/>
  <c r="K17" i="65" s="1"/>
  <c r="E17" i="65"/>
  <c r="I16" i="65"/>
  <c r="J16" i="65" s="1"/>
  <c r="K16" i="65" s="1"/>
  <c r="E16" i="65"/>
  <c r="J15" i="65"/>
  <c r="K15" i="65" s="1"/>
  <c r="I15" i="65"/>
  <c r="E15" i="65"/>
  <c r="J14" i="65"/>
  <c r="K14" i="65" s="1"/>
  <c r="I14" i="65"/>
  <c r="E14" i="65"/>
  <c r="I13" i="65"/>
  <c r="J13" i="65" s="1"/>
  <c r="K13" i="65" s="1"/>
  <c r="E13" i="65"/>
  <c r="I12" i="65"/>
  <c r="E12" i="65"/>
  <c r="E24" i="65" s="1"/>
  <c r="E2" i="65"/>
  <c r="H24" i="64"/>
  <c r="I25" i="64" s="1"/>
  <c r="F24" i="64"/>
  <c r="G23" i="64"/>
  <c r="J23" i="64" s="1"/>
  <c r="K23" i="64" s="1"/>
  <c r="E23" i="64"/>
  <c r="G22" i="64"/>
  <c r="J22" i="64" s="1"/>
  <c r="E22" i="64"/>
  <c r="K22" i="64" s="1"/>
  <c r="G21" i="64"/>
  <c r="E21" i="64"/>
  <c r="I20" i="64"/>
  <c r="J20" i="64" s="1"/>
  <c r="E20" i="64"/>
  <c r="K20" i="64" s="1"/>
  <c r="I19" i="64"/>
  <c r="J19" i="64" s="1"/>
  <c r="K19" i="64" s="1"/>
  <c r="E19" i="64"/>
  <c r="J18" i="64"/>
  <c r="K18" i="64" s="1"/>
  <c r="I18" i="64"/>
  <c r="E18" i="64"/>
  <c r="J17" i="64"/>
  <c r="K17" i="64" s="1"/>
  <c r="I17" i="64"/>
  <c r="E17" i="64"/>
  <c r="I16" i="64"/>
  <c r="J16" i="64" s="1"/>
  <c r="K16" i="64" s="1"/>
  <c r="E16" i="64"/>
  <c r="I15" i="64"/>
  <c r="J15" i="64" s="1"/>
  <c r="K15" i="64" s="1"/>
  <c r="E15" i="64"/>
  <c r="J14" i="64"/>
  <c r="K14" i="64" s="1"/>
  <c r="I14" i="64"/>
  <c r="E14" i="64"/>
  <c r="J13" i="64"/>
  <c r="K13" i="64" s="1"/>
  <c r="I13" i="64"/>
  <c r="E13" i="64"/>
  <c r="I12" i="64"/>
  <c r="I24" i="64" s="1"/>
  <c r="E12" i="64"/>
  <c r="E2" i="64"/>
  <c r="I25" i="63"/>
  <c r="H24" i="63"/>
  <c r="F24" i="63"/>
  <c r="G23" i="63"/>
  <c r="J23" i="63" s="1"/>
  <c r="E23" i="63"/>
  <c r="G22" i="63"/>
  <c r="J22" i="63" s="1"/>
  <c r="E22" i="63"/>
  <c r="G21" i="63"/>
  <c r="E21" i="63"/>
  <c r="I20" i="63"/>
  <c r="J20" i="63" s="1"/>
  <c r="E20" i="63"/>
  <c r="I19" i="63"/>
  <c r="J19" i="63" s="1"/>
  <c r="E19" i="63"/>
  <c r="I18" i="63"/>
  <c r="J18" i="63" s="1"/>
  <c r="E18" i="63"/>
  <c r="I17" i="63"/>
  <c r="J17" i="63" s="1"/>
  <c r="E17" i="63"/>
  <c r="I16" i="63"/>
  <c r="J16" i="63" s="1"/>
  <c r="E16" i="63"/>
  <c r="I15" i="63"/>
  <c r="J15" i="63" s="1"/>
  <c r="E15" i="63"/>
  <c r="I14" i="63"/>
  <c r="J14" i="63" s="1"/>
  <c r="E14" i="63"/>
  <c r="I13" i="63"/>
  <c r="J13" i="63" s="1"/>
  <c r="E13" i="63"/>
  <c r="I12" i="63"/>
  <c r="J12" i="63" s="1"/>
  <c r="E12" i="63"/>
  <c r="E24" i="63" s="1"/>
  <c r="E2" i="63"/>
  <c r="H24" i="62"/>
  <c r="G24" i="62"/>
  <c r="F24" i="62"/>
  <c r="I25" i="62" s="1"/>
  <c r="J23" i="62"/>
  <c r="G23" i="62"/>
  <c r="E23" i="62"/>
  <c r="J22" i="62"/>
  <c r="K22" i="62" s="1"/>
  <c r="G22" i="62"/>
  <c r="E22" i="62"/>
  <c r="J21" i="62"/>
  <c r="K21" i="62" s="1"/>
  <c r="G21" i="62"/>
  <c r="E21" i="62"/>
  <c r="I20" i="62"/>
  <c r="J20" i="62" s="1"/>
  <c r="K20" i="62" s="1"/>
  <c r="E20" i="62"/>
  <c r="J19" i="62"/>
  <c r="I19" i="62"/>
  <c r="E19" i="62"/>
  <c r="J18" i="62"/>
  <c r="K18" i="62" s="1"/>
  <c r="I18" i="62"/>
  <c r="E18" i="62"/>
  <c r="J17" i="62"/>
  <c r="K17" i="62" s="1"/>
  <c r="I17" i="62"/>
  <c r="E17" i="62"/>
  <c r="I16" i="62"/>
  <c r="J16" i="62" s="1"/>
  <c r="K16" i="62" s="1"/>
  <c r="E16" i="62"/>
  <c r="J15" i="62"/>
  <c r="I15" i="62"/>
  <c r="E15" i="62"/>
  <c r="J14" i="62"/>
  <c r="K14" i="62" s="1"/>
  <c r="I14" i="62"/>
  <c r="E14" i="62"/>
  <c r="J13" i="62"/>
  <c r="K13" i="62" s="1"/>
  <c r="I13" i="62"/>
  <c r="E13" i="62"/>
  <c r="I12" i="62"/>
  <c r="I24" i="62" s="1"/>
  <c r="E12" i="62"/>
  <c r="E2" i="62"/>
  <c r="I25" i="61"/>
  <c r="H24" i="61"/>
  <c r="F24" i="61"/>
  <c r="G23" i="61"/>
  <c r="J23" i="61" s="1"/>
  <c r="E23" i="61"/>
  <c r="G22" i="61"/>
  <c r="J22" i="61" s="1"/>
  <c r="E22" i="61"/>
  <c r="G21" i="61"/>
  <c r="E21" i="61"/>
  <c r="I20" i="61"/>
  <c r="J20" i="61" s="1"/>
  <c r="E20" i="61"/>
  <c r="I19" i="61"/>
  <c r="J19" i="61" s="1"/>
  <c r="E19" i="61"/>
  <c r="I18" i="61"/>
  <c r="J18" i="61" s="1"/>
  <c r="E18" i="61"/>
  <c r="I17" i="61"/>
  <c r="J17" i="61" s="1"/>
  <c r="E17" i="61"/>
  <c r="I16" i="61"/>
  <c r="J16" i="61" s="1"/>
  <c r="E16" i="61"/>
  <c r="I15" i="61"/>
  <c r="J15" i="61" s="1"/>
  <c r="E15" i="61"/>
  <c r="I14" i="61"/>
  <c r="J14" i="61" s="1"/>
  <c r="E14" i="61"/>
  <c r="I13" i="61"/>
  <c r="J13" i="61" s="1"/>
  <c r="E13" i="61"/>
  <c r="I12" i="61"/>
  <c r="J12" i="61" s="1"/>
  <c r="E12" i="61"/>
  <c r="E24" i="61" s="1"/>
  <c r="E2" i="61"/>
  <c r="H24" i="60"/>
  <c r="F24" i="60"/>
  <c r="I25" i="60" s="1"/>
  <c r="J23" i="60"/>
  <c r="K23" i="60" s="1"/>
  <c r="G23" i="60"/>
  <c r="E23" i="60"/>
  <c r="J22" i="60"/>
  <c r="K22" i="60" s="1"/>
  <c r="G22" i="60"/>
  <c r="E22" i="60"/>
  <c r="G21" i="60"/>
  <c r="G24" i="60" s="1"/>
  <c r="E21" i="60"/>
  <c r="J20" i="60"/>
  <c r="I20" i="60"/>
  <c r="E20" i="60"/>
  <c r="J19" i="60"/>
  <c r="K19" i="60" s="1"/>
  <c r="I19" i="60"/>
  <c r="E19" i="60"/>
  <c r="J18" i="60"/>
  <c r="K18" i="60" s="1"/>
  <c r="I18" i="60"/>
  <c r="E18" i="60"/>
  <c r="I17" i="60"/>
  <c r="J17" i="60" s="1"/>
  <c r="K17" i="60" s="1"/>
  <c r="E17" i="60"/>
  <c r="J16" i="60"/>
  <c r="I16" i="60"/>
  <c r="E16" i="60"/>
  <c r="J15" i="60"/>
  <c r="K15" i="60" s="1"/>
  <c r="I15" i="60"/>
  <c r="E15" i="60"/>
  <c r="J14" i="60"/>
  <c r="K14" i="60" s="1"/>
  <c r="I14" i="60"/>
  <c r="E14" i="60"/>
  <c r="I13" i="60"/>
  <c r="J13" i="60" s="1"/>
  <c r="K13" i="60" s="1"/>
  <c r="E13" i="60"/>
  <c r="J12" i="60"/>
  <c r="I12" i="60"/>
  <c r="E12" i="60"/>
  <c r="E24" i="60" s="1"/>
  <c r="E2" i="60"/>
  <c r="H24" i="59"/>
  <c r="F24" i="59"/>
  <c r="I25" i="59" s="1"/>
  <c r="G23" i="59"/>
  <c r="J23" i="59" s="1"/>
  <c r="E23" i="59"/>
  <c r="G22" i="59"/>
  <c r="J22" i="59" s="1"/>
  <c r="E22" i="59"/>
  <c r="G21" i="59"/>
  <c r="G24" i="59" s="1"/>
  <c r="E21" i="59"/>
  <c r="I20" i="59"/>
  <c r="J20" i="59" s="1"/>
  <c r="E20" i="59"/>
  <c r="I19" i="59"/>
  <c r="J19" i="59" s="1"/>
  <c r="E19" i="59"/>
  <c r="I18" i="59"/>
  <c r="J18" i="59" s="1"/>
  <c r="E18" i="59"/>
  <c r="I17" i="59"/>
  <c r="J17" i="59" s="1"/>
  <c r="E17" i="59"/>
  <c r="I16" i="59"/>
  <c r="J16" i="59" s="1"/>
  <c r="E16" i="59"/>
  <c r="I15" i="59"/>
  <c r="J15" i="59" s="1"/>
  <c r="E15" i="59"/>
  <c r="I14" i="59"/>
  <c r="J14" i="59" s="1"/>
  <c r="E14" i="59"/>
  <c r="I13" i="59"/>
  <c r="J13" i="59" s="1"/>
  <c r="E13" i="59"/>
  <c r="I12" i="59"/>
  <c r="J12" i="59" s="1"/>
  <c r="E12" i="59"/>
  <c r="E2" i="59"/>
  <c r="H24" i="58"/>
  <c r="F24" i="58"/>
  <c r="I25" i="58" s="1"/>
  <c r="G23" i="58"/>
  <c r="J23" i="58" s="1"/>
  <c r="E23" i="58"/>
  <c r="G22" i="58"/>
  <c r="J22" i="58" s="1"/>
  <c r="K22" i="58" s="1"/>
  <c r="E22" i="58"/>
  <c r="G21" i="58"/>
  <c r="E21" i="58"/>
  <c r="I20" i="58"/>
  <c r="J20" i="58" s="1"/>
  <c r="K20" i="58" s="1"/>
  <c r="E20" i="58"/>
  <c r="I19" i="58"/>
  <c r="J19" i="58" s="1"/>
  <c r="E19" i="58"/>
  <c r="I18" i="58"/>
  <c r="J18" i="58" s="1"/>
  <c r="K18" i="58" s="1"/>
  <c r="E18" i="58"/>
  <c r="I17" i="58"/>
  <c r="J17" i="58" s="1"/>
  <c r="E17" i="58"/>
  <c r="I16" i="58"/>
  <c r="J16" i="58" s="1"/>
  <c r="K16" i="58" s="1"/>
  <c r="E16" i="58"/>
  <c r="I15" i="58"/>
  <c r="J15" i="58" s="1"/>
  <c r="E15" i="58"/>
  <c r="I14" i="58"/>
  <c r="J14" i="58" s="1"/>
  <c r="K14" i="58" s="1"/>
  <c r="E14" i="58"/>
  <c r="I13" i="58"/>
  <c r="J13" i="58" s="1"/>
  <c r="E13" i="58"/>
  <c r="I12" i="58"/>
  <c r="I24" i="58" s="1"/>
  <c r="E12" i="58"/>
  <c r="E2" i="58"/>
  <c r="H24" i="57"/>
  <c r="F24" i="57"/>
  <c r="I25" i="57" s="1"/>
  <c r="G23" i="57"/>
  <c r="J23" i="57" s="1"/>
  <c r="K23" i="57" s="1"/>
  <c r="E23" i="57"/>
  <c r="G22" i="57"/>
  <c r="J22" i="57" s="1"/>
  <c r="E22" i="57"/>
  <c r="G21" i="57"/>
  <c r="E21" i="57"/>
  <c r="I20" i="57"/>
  <c r="J20" i="57" s="1"/>
  <c r="E20" i="57"/>
  <c r="I19" i="57"/>
  <c r="J19" i="57" s="1"/>
  <c r="K19" i="57" s="1"/>
  <c r="E19" i="57"/>
  <c r="I18" i="57"/>
  <c r="J18" i="57" s="1"/>
  <c r="E18" i="57"/>
  <c r="I17" i="57"/>
  <c r="J17" i="57" s="1"/>
  <c r="K17" i="57" s="1"/>
  <c r="E17" i="57"/>
  <c r="I16" i="57"/>
  <c r="J16" i="57" s="1"/>
  <c r="E16" i="57"/>
  <c r="I15" i="57"/>
  <c r="J15" i="57" s="1"/>
  <c r="K15" i="57" s="1"/>
  <c r="E15" i="57"/>
  <c r="I14" i="57"/>
  <c r="J14" i="57" s="1"/>
  <c r="E14" i="57"/>
  <c r="I13" i="57"/>
  <c r="J13" i="57" s="1"/>
  <c r="K13" i="57" s="1"/>
  <c r="E13" i="57"/>
  <c r="I12" i="57"/>
  <c r="J12" i="57" s="1"/>
  <c r="E12" i="57"/>
  <c r="E24" i="57" s="1"/>
  <c r="E2" i="57"/>
  <c r="K17" i="89" l="1"/>
  <c r="K13" i="58"/>
  <c r="K15" i="58"/>
  <c r="K17" i="58"/>
  <c r="K19" i="58"/>
  <c r="G24" i="58"/>
  <c r="K23" i="58"/>
  <c r="E24" i="59"/>
  <c r="I24" i="60"/>
  <c r="J21" i="60"/>
  <c r="K21" i="60" s="1"/>
  <c r="J12" i="62"/>
  <c r="K12" i="62" s="1"/>
  <c r="J12" i="64"/>
  <c r="I24" i="65"/>
  <c r="J21" i="65"/>
  <c r="K21" i="65" s="1"/>
  <c r="K13" i="75"/>
  <c r="K16" i="76"/>
  <c r="K13" i="77"/>
  <c r="K13" i="78"/>
  <c r="K15" i="78"/>
  <c r="K17" i="78"/>
  <c r="K19" i="78"/>
  <c r="K23" i="78"/>
  <c r="E24" i="79"/>
  <c r="K18" i="79"/>
  <c r="E24" i="80"/>
  <c r="K15" i="82"/>
  <c r="K20" i="82"/>
  <c r="K17" i="83"/>
  <c r="K20" i="83"/>
  <c r="E24" i="84"/>
  <c r="E24" i="85"/>
  <c r="K19" i="85"/>
  <c r="K16" i="87"/>
  <c r="K23" i="87"/>
  <c r="E24" i="88"/>
  <c r="K14" i="89"/>
  <c r="K14" i="57"/>
  <c r="K16" i="57"/>
  <c r="K18" i="57"/>
  <c r="K20" i="57"/>
  <c r="K22" i="57"/>
  <c r="G24" i="57"/>
  <c r="E24" i="58"/>
  <c r="K12" i="60"/>
  <c r="K16" i="60"/>
  <c r="L24" i="60" s="1"/>
  <c r="K20" i="60"/>
  <c r="G24" i="61"/>
  <c r="K15" i="62"/>
  <c r="K19" i="62"/>
  <c r="K23" i="62"/>
  <c r="G24" i="63"/>
  <c r="J12" i="65"/>
  <c r="J24" i="65" s="1"/>
  <c r="K17" i="66"/>
  <c r="E24" i="75"/>
  <c r="K15" i="75"/>
  <c r="K23" i="75"/>
  <c r="E24" i="76"/>
  <c r="K18" i="76"/>
  <c r="E24" i="77"/>
  <c r="E24" i="78"/>
  <c r="K22" i="90"/>
  <c r="E24" i="62"/>
  <c r="E24" i="64"/>
  <c r="E24" i="66"/>
  <c r="K14" i="66"/>
  <c r="K12" i="81"/>
  <c r="L24" i="81" s="1"/>
  <c r="E24" i="86"/>
  <c r="E24" i="87"/>
  <c r="K22" i="89"/>
  <c r="K12" i="57"/>
  <c r="K14" i="59"/>
  <c r="K16" i="59"/>
  <c r="K18" i="59"/>
  <c r="K20" i="59"/>
  <c r="K22" i="59"/>
  <c r="K13" i="61"/>
  <c r="K15" i="61"/>
  <c r="K17" i="61"/>
  <c r="K19" i="61"/>
  <c r="K23" i="61"/>
  <c r="L24" i="62"/>
  <c r="K13" i="63"/>
  <c r="K15" i="63"/>
  <c r="K17" i="63"/>
  <c r="K19" i="63"/>
  <c r="K23" i="63"/>
  <c r="K13" i="59"/>
  <c r="K15" i="59"/>
  <c r="K17" i="59"/>
  <c r="K19" i="59"/>
  <c r="K23" i="59"/>
  <c r="K14" i="61"/>
  <c r="K16" i="61"/>
  <c r="K18" i="61"/>
  <c r="K20" i="61"/>
  <c r="K22" i="61"/>
  <c r="K14" i="63"/>
  <c r="K16" i="63"/>
  <c r="K18" i="63"/>
  <c r="K20" i="63"/>
  <c r="K22" i="63"/>
  <c r="K12" i="59"/>
  <c r="J24" i="60"/>
  <c r="K12" i="61"/>
  <c r="K12" i="63"/>
  <c r="K12" i="66"/>
  <c r="I24" i="57"/>
  <c r="J12" i="58"/>
  <c r="J21" i="58"/>
  <c r="K21" i="58" s="1"/>
  <c r="I24" i="59"/>
  <c r="I24" i="61"/>
  <c r="I24" i="63"/>
  <c r="I24" i="66"/>
  <c r="K12" i="64"/>
  <c r="K12" i="65"/>
  <c r="L24" i="65" s="1"/>
  <c r="G24" i="66"/>
  <c r="J21" i="66"/>
  <c r="J24" i="66" s="1"/>
  <c r="J21" i="57"/>
  <c r="K21" i="57" s="1"/>
  <c r="J21" i="59"/>
  <c r="J24" i="59" s="1"/>
  <c r="J21" i="61"/>
  <c r="J24" i="61" s="1"/>
  <c r="J21" i="63"/>
  <c r="K21" i="63" s="1"/>
  <c r="G24" i="64"/>
  <c r="J21" i="64"/>
  <c r="K21" i="64" s="1"/>
  <c r="I25" i="65"/>
  <c r="G24" i="75"/>
  <c r="J21" i="75"/>
  <c r="K21" i="75" s="1"/>
  <c r="I24" i="78"/>
  <c r="J12" i="78"/>
  <c r="I24" i="80"/>
  <c r="J12" i="80"/>
  <c r="K12" i="80" s="1"/>
  <c r="I24" i="82"/>
  <c r="J12" i="82"/>
  <c r="G24" i="87"/>
  <c r="J21" i="87"/>
  <c r="K21" i="87" s="1"/>
  <c r="G24" i="88"/>
  <c r="J21" i="88"/>
  <c r="K21" i="88" s="1"/>
  <c r="J12" i="75"/>
  <c r="I24" i="75"/>
  <c r="G24" i="76"/>
  <c r="J21" i="76"/>
  <c r="K21" i="76" s="1"/>
  <c r="I25" i="76"/>
  <c r="K12" i="79"/>
  <c r="K13" i="80"/>
  <c r="K15" i="80"/>
  <c r="K17" i="80"/>
  <c r="K19" i="80"/>
  <c r="K23" i="80"/>
  <c r="G24" i="90"/>
  <c r="J21" i="90"/>
  <c r="K21" i="90" s="1"/>
  <c r="I24" i="76"/>
  <c r="J12" i="76"/>
  <c r="G24" i="77"/>
  <c r="J21" i="77"/>
  <c r="K21" i="77" s="1"/>
  <c r="G24" i="78"/>
  <c r="J21" i="78"/>
  <c r="K21" i="78" s="1"/>
  <c r="G24" i="80"/>
  <c r="J21" i="80"/>
  <c r="K21" i="80" s="1"/>
  <c r="J12" i="77"/>
  <c r="I24" i="77"/>
  <c r="I25" i="79"/>
  <c r="K14" i="80"/>
  <c r="K16" i="80"/>
  <c r="K18" i="80"/>
  <c r="K20" i="80"/>
  <c r="K22" i="80"/>
  <c r="G24" i="83"/>
  <c r="J21" i="83"/>
  <c r="K21" i="83" s="1"/>
  <c r="I24" i="86"/>
  <c r="J12" i="86"/>
  <c r="I24" i="79"/>
  <c r="I25" i="81"/>
  <c r="J12" i="83"/>
  <c r="I24" i="83"/>
  <c r="G24" i="84"/>
  <c r="J21" i="84"/>
  <c r="K21" i="84" s="1"/>
  <c r="J12" i="87"/>
  <c r="I24" i="87"/>
  <c r="I24" i="84"/>
  <c r="J12" i="84"/>
  <c r="G24" i="85"/>
  <c r="J21" i="85"/>
  <c r="K21" i="85" s="1"/>
  <c r="I25" i="85"/>
  <c r="I24" i="88"/>
  <c r="J12" i="88"/>
  <c r="I24" i="90"/>
  <c r="J12" i="90"/>
  <c r="J21" i="79"/>
  <c r="K21" i="79" s="1"/>
  <c r="G24" i="82"/>
  <c r="J21" i="82"/>
  <c r="K21" i="82" s="1"/>
  <c r="I25" i="82"/>
  <c r="J12" i="85"/>
  <c r="I24" i="85"/>
  <c r="G24" i="86"/>
  <c r="J21" i="86"/>
  <c r="K21" i="86" s="1"/>
  <c r="I25" i="86"/>
  <c r="K12" i="89"/>
  <c r="K13" i="90"/>
  <c r="K15" i="90"/>
  <c r="K17" i="90"/>
  <c r="K19" i="90"/>
  <c r="K23" i="90"/>
  <c r="I24" i="89"/>
  <c r="J21" i="89"/>
  <c r="K21" i="89" s="1"/>
  <c r="J24" i="90" l="1"/>
  <c r="K12" i="90"/>
  <c r="L24" i="90" s="1"/>
  <c r="L24" i="89"/>
  <c r="J24" i="62"/>
  <c r="J24" i="84"/>
  <c r="K12" i="84"/>
  <c r="L24" i="84" s="1"/>
  <c r="J24" i="87"/>
  <c r="K12" i="87"/>
  <c r="L24" i="87" s="1"/>
  <c r="J24" i="83"/>
  <c r="K12" i="83"/>
  <c r="L24" i="83" s="1"/>
  <c r="J24" i="76"/>
  <c r="K12" i="76"/>
  <c r="L24" i="76" s="1"/>
  <c r="L24" i="79"/>
  <c r="K12" i="78"/>
  <c r="L24" i="78" s="1"/>
  <c r="J24" i="78"/>
  <c r="K21" i="66"/>
  <c r="K21" i="59"/>
  <c r="L24" i="59" s="1"/>
  <c r="I9" i="1" s="1"/>
  <c r="L24" i="57"/>
  <c r="J24" i="75"/>
  <c r="K12" i="75"/>
  <c r="L24" i="75" s="1"/>
  <c r="J24" i="80"/>
  <c r="K12" i="58"/>
  <c r="L24" i="58" s="1"/>
  <c r="J24" i="58"/>
  <c r="L24" i="61"/>
  <c r="J24" i="64"/>
  <c r="J24" i="57"/>
  <c r="J24" i="89"/>
  <c r="L24" i="80"/>
  <c r="J24" i="77"/>
  <c r="K12" i="77"/>
  <c r="L24" i="77" s="1"/>
  <c r="L24" i="66"/>
  <c r="K21" i="61"/>
  <c r="J24" i="63"/>
  <c r="J24" i="85"/>
  <c r="K12" i="85"/>
  <c r="L24" i="85" s="1"/>
  <c r="K12" i="88"/>
  <c r="L24" i="88" s="1"/>
  <c r="J24" i="88"/>
  <c r="J24" i="86"/>
  <c r="K12" i="86"/>
  <c r="L24" i="86" s="1"/>
  <c r="J24" i="82"/>
  <c r="K12" i="82"/>
  <c r="L24" i="82" s="1"/>
  <c r="J24" i="79"/>
  <c r="L24" i="64"/>
  <c r="L24" i="63"/>
  <c r="E33" i="1"/>
  <c r="I33" i="1" l="1"/>
  <c r="H24" i="30" l="1"/>
  <c r="F24" i="30"/>
  <c r="G23" i="30"/>
  <c r="E23" i="30"/>
  <c r="G22" i="30"/>
  <c r="E22" i="30"/>
  <c r="G21" i="30"/>
  <c r="G24" i="30" s="1"/>
  <c r="E21" i="30"/>
  <c r="I20" i="30"/>
  <c r="E20" i="30"/>
  <c r="I19" i="30"/>
  <c r="E19" i="30"/>
  <c r="I18" i="30"/>
  <c r="E18" i="30"/>
  <c r="I17" i="30"/>
  <c r="E17" i="30"/>
  <c r="I16" i="30"/>
  <c r="E16" i="30"/>
  <c r="I15" i="30"/>
  <c r="E15" i="30"/>
  <c r="I14" i="30"/>
  <c r="E14" i="30"/>
  <c r="I13" i="30"/>
  <c r="E13" i="30"/>
  <c r="I12" i="30"/>
  <c r="E12" i="30"/>
  <c r="E2" i="30"/>
  <c r="I24" i="30" l="1"/>
  <c r="E24" i="30"/>
  <c r="J12" i="30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 l="1"/>
  <c r="K12" i="30"/>
  <c r="L24" i="30" s="1"/>
  <c r="M24" i="30" s="1"/>
</calcChain>
</file>

<file path=xl/sharedStrings.xml><?xml version="1.0" encoding="utf-8"?>
<sst xmlns="http://schemas.openxmlformats.org/spreadsheetml/2006/main" count="1470" uniqueCount="92">
  <si>
    <t>№</t>
  </si>
  <si>
    <t>養老町役場庁舎</t>
  </si>
  <si>
    <t>養老町立高田中学校</t>
  </si>
  <si>
    <t>養老町立東部中学校</t>
  </si>
  <si>
    <t>養老町立養老小学校</t>
  </si>
  <si>
    <t>養老町立広幡小学校</t>
  </si>
  <si>
    <t>養老町立上多度小学校</t>
  </si>
  <si>
    <t>養老町立池辺小学校</t>
  </si>
  <si>
    <t>養老町立笠郷小学校</t>
  </si>
  <si>
    <t>養老町立養北小学校</t>
  </si>
  <si>
    <t>養老町立日吉小学校</t>
  </si>
  <si>
    <t>養老町立養老こども園</t>
  </si>
  <si>
    <t>養老町立日吉こども園</t>
  </si>
  <si>
    <t>養老町立養北こども園</t>
  </si>
  <si>
    <t>養老町中央公民館</t>
  </si>
  <si>
    <t>養老町産業文化会館</t>
  </si>
  <si>
    <t>養老町池辺公民館</t>
  </si>
  <si>
    <t>養老町中央公園</t>
  </si>
  <si>
    <t>養老町町民グラウンド</t>
  </si>
  <si>
    <t>養老町営テニスコート</t>
  </si>
  <si>
    <t>養老町就業改善センター</t>
  </si>
  <si>
    <t>養老町福祉センター</t>
  </si>
  <si>
    <t>養老町食肉事業センター</t>
  </si>
  <si>
    <t>基本料金</t>
    <rPh sb="0" eb="2">
      <t>キホン</t>
    </rPh>
    <rPh sb="2" eb="4">
      <t>リョウキン</t>
    </rPh>
    <phoneticPr fontId="1"/>
  </si>
  <si>
    <t>単価</t>
    <rPh sb="0" eb="2">
      <t>タンカ</t>
    </rPh>
    <phoneticPr fontId="1"/>
  </si>
  <si>
    <t>夏季</t>
    <rPh sb="0" eb="2">
      <t>カキ</t>
    </rPh>
    <phoneticPr fontId="1"/>
  </si>
  <si>
    <t>その他季</t>
    <rPh sb="2" eb="3">
      <t>タ</t>
    </rPh>
    <rPh sb="3" eb="4">
      <t>キ</t>
    </rPh>
    <phoneticPr fontId="1"/>
  </si>
  <si>
    <t>予定年間使用電力量
（kWh/年）</t>
    <phoneticPr fontId="1"/>
  </si>
  <si>
    <t>基本料金
（円：税込）</t>
    <rPh sb="0" eb="2">
      <t>キホン</t>
    </rPh>
    <rPh sb="2" eb="4">
      <t>リョウキン</t>
    </rPh>
    <rPh sb="6" eb="7">
      <t>エン</t>
    </rPh>
    <rPh sb="8" eb="10">
      <t>ゼイコミ</t>
    </rPh>
    <phoneticPr fontId="1"/>
  </si>
  <si>
    <t>供給年月</t>
    <rPh sb="0" eb="2">
      <t>キョウキュウ</t>
    </rPh>
    <rPh sb="2" eb="3">
      <t>ネン</t>
    </rPh>
    <rPh sb="3" eb="4">
      <t>ツキ</t>
    </rPh>
    <phoneticPr fontId="1"/>
  </si>
  <si>
    <t>力率</t>
    <rPh sb="0" eb="2">
      <t>リキリツ</t>
    </rPh>
    <phoneticPr fontId="1"/>
  </si>
  <si>
    <t>小計
A</t>
    <rPh sb="0" eb="2">
      <t>ショウケイ</t>
    </rPh>
    <phoneticPr fontId="1"/>
  </si>
  <si>
    <t>電力量料金</t>
    <rPh sb="0" eb="3">
      <t>デンリョクリョウ</t>
    </rPh>
    <rPh sb="3" eb="5">
      <t>リョウキン</t>
    </rPh>
    <phoneticPr fontId="1"/>
  </si>
  <si>
    <t>電力量料金（円：税込）</t>
    <rPh sb="0" eb="3">
      <t>デンリョクリョウ</t>
    </rPh>
    <rPh sb="3" eb="5">
      <t>リョウキン</t>
    </rPh>
    <rPh sb="6" eb="7">
      <t>エン</t>
    </rPh>
    <rPh sb="8" eb="9">
      <t>ゼイ</t>
    </rPh>
    <rPh sb="9" eb="10">
      <t>コ</t>
    </rPh>
    <phoneticPr fontId="1"/>
  </si>
  <si>
    <t>予定契約電力</t>
    <rPh sb="0" eb="2">
      <t>ヨテイ</t>
    </rPh>
    <rPh sb="2" eb="4">
      <t>ケイヤク</t>
    </rPh>
    <rPh sb="4" eb="6">
      <t>デンリョク</t>
    </rPh>
    <phoneticPr fontId="1"/>
  </si>
  <si>
    <t>予定使用電力</t>
    <rPh sb="0" eb="2">
      <t>ヨテイ</t>
    </rPh>
    <rPh sb="2" eb="4">
      <t>シヨウ</t>
    </rPh>
    <rPh sb="4" eb="6">
      <t>デンリョク</t>
    </rPh>
    <phoneticPr fontId="1"/>
  </si>
  <si>
    <t>小計
B
（b１+ｂ２）</t>
    <rPh sb="0" eb="2">
      <t>ショウケイ</t>
    </rPh>
    <phoneticPr fontId="1"/>
  </si>
  <si>
    <t>月毎の電気料金合計
C
（A+B）</t>
    <rPh sb="0" eb="1">
      <t>ツキ</t>
    </rPh>
    <rPh sb="1" eb="2">
      <t>ゴト</t>
    </rPh>
    <rPh sb="3" eb="5">
      <t>デンキ</t>
    </rPh>
    <rPh sb="5" eb="7">
      <t>リョウキン</t>
    </rPh>
    <rPh sb="7" eb="9">
      <t>ゴウケイ</t>
    </rPh>
    <phoneticPr fontId="1"/>
  </si>
  <si>
    <t>電気料金総価（税込）
D
（C欄の各月の和）</t>
    <rPh sb="0" eb="2">
      <t>デンキ</t>
    </rPh>
    <rPh sb="2" eb="4">
      <t>リョウキン</t>
    </rPh>
    <rPh sb="4" eb="5">
      <t>ソウ</t>
    </rPh>
    <rPh sb="5" eb="6">
      <t>アタイ</t>
    </rPh>
    <rPh sb="7" eb="9">
      <t>ゼイコミ</t>
    </rPh>
    <rPh sb="15" eb="16">
      <t>ラン</t>
    </rPh>
    <rPh sb="17" eb="18">
      <t>カク</t>
    </rPh>
    <rPh sb="18" eb="19">
      <t>ツキ</t>
    </rPh>
    <rPh sb="20" eb="21">
      <t>ワ</t>
    </rPh>
    <phoneticPr fontId="1"/>
  </si>
  <si>
    <t>電気料金総価（税抜）
E
D－D×10/110</t>
    <rPh sb="0" eb="2">
      <t>デンキ</t>
    </rPh>
    <rPh sb="2" eb="4">
      <t>リョウキン</t>
    </rPh>
    <rPh sb="4" eb="5">
      <t>ソウ</t>
    </rPh>
    <rPh sb="5" eb="6">
      <t>アタイ</t>
    </rPh>
    <rPh sb="7" eb="9">
      <t>ゼイヌキ</t>
    </rPh>
    <phoneticPr fontId="1"/>
  </si>
  <si>
    <t>計
b１</t>
    <rPh sb="0" eb="1">
      <t>ケイ</t>
    </rPh>
    <phoneticPr fontId="1"/>
  </si>
  <si>
    <t>計
b２</t>
    <rPh sb="0" eb="1">
      <t>ケイ</t>
    </rPh>
    <phoneticPr fontId="1"/>
  </si>
  <si>
    <t>（円）</t>
    <rPh sb="1" eb="2">
      <t>エン</t>
    </rPh>
    <phoneticPr fontId="1"/>
  </si>
  <si>
    <t>（kW）</t>
    <phoneticPr fontId="1"/>
  </si>
  <si>
    <t>（kWｈ）</t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</si>
  <si>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</si>
  <si>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</si>
  <si>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１kWhにつき</t>
    <phoneticPr fontId="1"/>
  </si>
  <si>
    <t>合計</t>
    <rPh sb="0" eb="2">
      <t>ゴウケイ</t>
    </rPh>
    <phoneticPr fontId="1"/>
  </si>
  <si>
    <t>（％）</t>
    <phoneticPr fontId="1"/>
  </si>
  <si>
    <t>養老町広幡公民館</t>
    <rPh sb="0" eb="3">
      <t>ヨウロウチョウ</t>
    </rPh>
    <rPh sb="3" eb="5">
      <t>ヒロハタ</t>
    </rPh>
    <rPh sb="5" eb="8">
      <t>コウミンカン</t>
    </rPh>
    <phoneticPr fontId="1"/>
  </si>
  <si>
    <t>養老町老人福祉センター</t>
    <rPh sb="0" eb="3">
      <t>ヨウロウチョウ</t>
    </rPh>
    <rPh sb="3" eb="5">
      <t>ロウジン</t>
    </rPh>
    <rPh sb="5" eb="7">
      <t>フクシ</t>
    </rPh>
    <phoneticPr fontId="1"/>
  </si>
  <si>
    <t>電力料金内訳書</t>
    <rPh sb="0" eb="2">
      <t>デンリョク</t>
    </rPh>
    <rPh sb="2" eb="4">
      <t>リョウキン</t>
    </rPh>
    <rPh sb="4" eb="7">
      <t>ウチワケショ</t>
    </rPh>
    <phoneticPr fontId="1"/>
  </si>
  <si>
    <t>ひと月１kWにつき</t>
    <rPh sb="2" eb="3">
      <t>ツキ</t>
    </rPh>
    <phoneticPr fontId="1"/>
  </si>
  <si>
    <t>単価（円／税込）</t>
    <rPh sb="0" eb="2">
      <t>タンカ</t>
    </rPh>
    <rPh sb="3" eb="4">
      <t>エン</t>
    </rPh>
    <rPh sb="5" eb="7">
      <t>ゼイコミ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</si>
  <si>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</si>
  <si>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令和７年１０月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</si>
  <si>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令和７年１１月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</si>
  <si>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令和７年１２月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</si>
  <si>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令和８年１月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</si>
  <si>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令和８年２月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</si>
  <si>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令和８年３月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</si>
  <si>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令和８年４月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</si>
  <si>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令和８年５月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</si>
  <si>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令和８年６月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</si>
  <si>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令和８年７月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</si>
  <si>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令和８年８月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</si>
  <si>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令和８年９月</t>
    <rPh sb="0" eb="1">
      <t>レイ</t>
    </rPh>
    <rPh sb="1" eb="2">
      <t>ワ</t>
    </rPh>
    <rPh sb="3" eb="4">
      <t>ネン</t>
    </rPh>
    <rPh sb="5" eb="6">
      <t>ツキ</t>
    </rPh>
    <phoneticPr fontId="1"/>
  </si>
  <si>
    <t>【施設名】</t>
    <rPh sb="1" eb="3">
      <t>シセツ</t>
    </rPh>
    <rPh sb="3" eb="4">
      <t>メイ</t>
    </rPh>
    <phoneticPr fontId="1"/>
  </si>
  <si>
    <t>年間予定使用電力量(kWh)</t>
    <rPh sb="0" eb="2">
      <t>ネンカン</t>
    </rPh>
    <rPh sb="2" eb="4">
      <t>ヨテイ</t>
    </rPh>
    <rPh sb="4" eb="6">
      <t>シヨウ</t>
    </rPh>
    <rPh sb="6" eb="8">
      <t>デンリョク</t>
    </rPh>
    <rPh sb="8" eb="9">
      <t>リョウ</t>
    </rPh>
    <phoneticPr fontId="1"/>
  </si>
  <si>
    <t>施設別年間想定電気料金総括表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1" eb="14">
      <t>ソウカツヒョウ</t>
    </rPh>
    <phoneticPr fontId="1"/>
  </si>
  <si>
    <t>別紙２</t>
    <rPh sb="0" eb="2">
      <t>ベッシ</t>
    </rPh>
    <phoneticPr fontId="1"/>
  </si>
  <si>
    <t>年間想定電気料金総価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8" eb="10">
      <t>ソウカ</t>
    </rPh>
    <rPh sb="12" eb="13">
      <t>エン</t>
    </rPh>
    <rPh sb="14" eb="16">
      <t>ゼイヌ</t>
    </rPh>
    <phoneticPr fontId="1"/>
  </si>
  <si>
    <t>総合計金額（税抜）</t>
    <rPh sb="6" eb="8">
      <t>ゼイヌ</t>
    </rPh>
    <phoneticPr fontId="1"/>
  </si>
  <si>
    <t>養老町心身障害者福祉センター</t>
    <phoneticPr fontId="1"/>
  </si>
  <si>
    <t>施設名称</t>
    <phoneticPr fontId="1"/>
  </si>
  <si>
    <t>予定契約電力
（kW）</t>
    <phoneticPr fontId="1"/>
  </si>
  <si>
    <t>令和８年１０月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</si>
  <si>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令和８年１１月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</si>
  <si>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令和８年１２月</t>
    <rPh sb="0" eb="1">
      <t>レイ</t>
    </rPh>
    <rPh sb="1" eb="2">
      <t>ワ</t>
    </rPh>
    <rPh sb="3" eb="4">
      <t>ネン</t>
    </rPh>
    <rPh sb="6" eb="7">
      <t>ツキ</t>
    </rPh>
    <phoneticPr fontId="1"/>
  </si>
  <si>
    <t>令和９年１月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</si>
  <si>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令和９年２月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</si>
  <si>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令和９年３月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</si>
  <si>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令和９年４月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</si>
  <si>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令和９年５月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</si>
  <si>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令和９年６月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</si>
  <si>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令和９年７月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</si>
  <si>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令和９年８月</t>
    <rPh sb="0" eb="1">
      <t>レイ</t>
    </rPh>
    <rPh sb="1" eb="2">
      <t>ワ</t>
    </rPh>
    <rPh sb="3" eb="4">
      <t>ネン</t>
    </rPh>
    <rPh sb="5" eb="6">
      <t>ツキ</t>
    </rPh>
    <phoneticPr fontId="1"/>
  </si>
  <si>
    <t>令和９年９月</t>
    <rPh sb="0" eb="1">
      <t>レイ</t>
    </rPh>
    <rPh sb="1" eb="2">
      <t>ワ</t>
    </rPh>
    <rPh sb="3" eb="4">
      <t>ネン</t>
    </rPh>
    <rPh sb="5" eb="6">
      <t>ツキ</t>
    </rPh>
    <phoneticPr fontId="1"/>
  </si>
  <si>
    <t>合計</t>
    <rPh sb="0" eb="2">
      <t>ゴウケイ</t>
    </rPh>
    <phoneticPr fontId="1"/>
  </si>
  <si>
    <t>年間想定電気料金算定書</t>
    <rPh sb="0" eb="2">
      <t>ネンカン</t>
    </rPh>
    <rPh sb="2" eb="4">
      <t>ソウテイ</t>
    </rPh>
    <rPh sb="4" eb="6">
      <t>デンキ</t>
    </rPh>
    <rPh sb="6" eb="8">
      <t>リョウキン</t>
    </rPh>
    <rPh sb="8" eb="10">
      <t>サンテイ</t>
    </rPh>
    <rPh sb="10" eb="11">
      <t>ショ</t>
    </rPh>
    <phoneticPr fontId="1"/>
  </si>
  <si>
    <t>養老町斎苑</t>
    <rPh sb="3" eb="5">
      <t>サイエン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</si>
</sst>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0_);[Red]\(#,##0.0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Yu Gothic U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4" fontId="2" fillId="0" borderId="1" xfId="0" applyNumberFormat="1" applyFont="1" applyBorder="1">
      <alignment vertical="center"/>
    </xf>
    <xf numFmtId="4" fontId="2" fillId="0" borderId="6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4" fontId="2" fillId="2" borderId="6" xfId="0" applyNumberFormat="1" applyFont="1" applyFill="1" applyBorder="1">
      <alignment vertical="center"/>
    </xf>
    <xf numFmtId="4" fontId="2" fillId="2" borderId="1" xfId="0" applyNumberFormat="1" applyFont="1" applyFill="1" applyBorder="1">
      <alignment vertical="center"/>
    </xf>
    <xf numFmtId="4" fontId="2" fillId="0" borderId="2" xfId="0" applyNumberFormat="1" applyFont="1" applyBorder="1" applyAlignment="1">
      <alignment horizontal="centerContinuous" vertical="center"/>
    </xf>
    <xf numFmtId="4" fontId="2" fillId="0" borderId="8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" fontId="2" fillId="2" borderId="4" xfId="0" applyNumberFormat="1" applyFont="1" applyFill="1" applyBorder="1">
      <alignment vertical="center"/>
    </xf>
    <xf numFmtId="4" fontId="2" fillId="2" borderId="5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4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3" fontId="2" fillId="0" borderId="0" xfId="0" applyNumberFormat="1" applyFont="1" applyBorder="1" applyAlignment="1">
      <alignment horizontal="right" vertical="center"/>
    </xf>
    <xf numFmtId="2" fontId="2" fillId="2" borderId="4" xfId="0" applyNumberFormat="1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40" fontId="2" fillId="2" borderId="4" xfId="1" applyNumberFormat="1" applyFont="1" applyFill="1" applyBorder="1">
      <alignment vertical="center"/>
    </xf>
    <xf numFmtId="40" fontId="2" fillId="2" borderId="5" xfId="1" applyNumberFormat="1" applyFont="1" applyFill="1" applyBorder="1">
      <alignment vertical="center"/>
    </xf>
    <xf numFmtId="38" fontId="2" fillId="2" borderId="1" xfId="1" applyFont="1" applyFill="1" applyBorder="1">
      <alignment vertical="center"/>
    </xf>
    <xf numFmtId="2" fontId="5" fillId="2" borderId="4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4" fontId="5" fillId="2" borderId="1" xfId="0" applyNumberFormat="1" applyFont="1" applyFill="1" applyBorder="1">
      <alignment vertical="center"/>
    </xf>
    <xf numFmtId="178" fontId="2" fillId="2" borderId="4" xfId="0" applyNumberFormat="1" applyFont="1" applyFill="1" applyBorder="1">
      <alignment vertical="center"/>
    </xf>
    <xf numFmtId="178" fontId="2" fillId="2" borderId="5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49AF-526C-4302-B8B5-598041EC49F2}">
  <sheetPr>
    <tabColor rgb="FFFFFF00"/>
  </sheetPr>
  <dimension ref="B1:I33"/>
  <sheetViews>
    <sheetView tabSelected="1" view="pageBreakPreview" topLeftCell="A3" zoomScale="70" zoomScaleNormal="70" zoomScaleSheetLayoutView="70" workbookViewId="0">
      <selection activeCell="I7" sqref="I7"/>
    </sheetView>
  </sheetViews>
  <sheetFormatPr defaultRowHeight="16.5" x14ac:dyDescent="0.4"/>
  <cols>
    <col min="1" max="1" width="2.5" style="1" customWidth="1"/>
    <col min="2" max="2" width="5.75" style="1" customWidth="1"/>
    <col min="3" max="3" width="43.375" style="1" customWidth="1"/>
    <col min="4" max="5" width="19.5" style="1" customWidth="1"/>
    <col min="6" max="9" width="20.625" style="1" customWidth="1"/>
    <col min="10" max="16384" width="9" style="1"/>
  </cols>
  <sheetData>
    <row r="1" spans="2:9" x14ac:dyDescent="0.4">
      <c r="I1" s="31" t="s">
        <v>71</v>
      </c>
    </row>
    <row r="2" spans="2:9" ht="17.25" x14ac:dyDescent="0.4">
      <c r="B2" s="7" t="s">
        <v>70</v>
      </c>
    </row>
    <row r="3" spans="2:9" ht="8.25" customHeight="1" x14ac:dyDescent="0.4"/>
    <row r="4" spans="2:9" ht="21.75" customHeight="1" x14ac:dyDescent="0.4">
      <c r="B4" s="59" t="s">
        <v>0</v>
      </c>
      <c r="C4" s="59" t="s">
        <v>75</v>
      </c>
      <c r="D4" s="58" t="s">
        <v>76</v>
      </c>
      <c r="E4" s="58" t="s">
        <v>27</v>
      </c>
      <c r="F4" s="59" t="s">
        <v>24</v>
      </c>
      <c r="G4" s="59"/>
      <c r="H4" s="59"/>
      <c r="I4" s="58" t="s">
        <v>72</v>
      </c>
    </row>
    <row r="5" spans="2:9" ht="21.75" customHeight="1" x14ac:dyDescent="0.4">
      <c r="B5" s="59"/>
      <c r="C5" s="59"/>
      <c r="D5" s="58"/>
      <c r="E5" s="58"/>
      <c r="F5" s="58" t="s">
        <v>28</v>
      </c>
      <c r="G5" s="59" t="s">
        <v>33</v>
      </c>
      <c r="H5" s="59"/>
      <c r="I5" s="59"/>
    </row>
    <row r="6" spans="2:9" ht="21.75" customHeight="1" x14ac:dyDescent="0.4">
      <c r="B6" s="59"/>
      <c r="C6" s="59"/>
      <c r="D6" s="58"/>
      <c r="E6" s="58"/>
      <c r="F6" s="59"/>
      <c r="G6" s="2" t="s">
        <v>25</v>
      </c>
      <c r="H6" s="2" t="s">
        <v>26</v>
      </c>
      <c r="I6" s="59"/>
    </row>
    <row r="7" spans="2:9" ht="21.75" customHeight="1" x14ac:dyDescent="0.4">
      <c r="B7" s="3">
        <v>1</v>
      </c>
      <c r="C7" s="3" t="s">
        <v>1</v>
      </c>
      <c r="D7" s="3">
        <v>199</v>
      </c>
      <c r="E7" s="4">
        <v>440000</v>
      </c>
      <c r="F7" s="5"/>
      <c r="G7" s="3"/>
      <c r="H7" s="3"/>
      <c r="I7" s="6">
        <f>役場庁舎!$M$24</f>
        <v>0</v>
      </c>
    </row>
    <row r="8" spans="2:9" ht="21.75" customHeight="1" x14ac:dyDescent="0.4">
      <c r="B8" s="3">
        <v>2</v>
      </c>
      <c r="C8" s="3" t="s">
        <v>91</v>
      </c>
      <c r="D8" s="3">
        <v>166</v>
      </c>
      <c r="E8" s="4">
        <v>236000</v>
      </c>
      <c r="F8" s="5"/>
      <c r="G8" s="3"/>
      <c r="H8" s="3"/>
      <c r="I8" s="6">
        <f>斎苑!$M$24</f>
        <v>0</v>
      </c>
    </row>
    <row r="9" spans="2:9" ht="21.75" customHeight="1" x14ac:dyDescent="0.4">
      <c r="B9" s="3">
        <v>3</v>
      </c>
      <c r="C9" s="3" t="s">
        <v>51</v>
      </c>
      <c r="D9" s="3">
        <v>72</v>
      </c>
      <c r="E9" s="4">
        <v>69200</v>
      </c>
      <c r="F9" s="5"/>
      <c r="G9" s="3"/>
      <c r="H9" s="3"/>
      <c r="I9" s="6">
        <f>老人福祉センター!$M$24</f>
        <v>0</v>
      </c>
    </row>
    <row r="10" spans="2:9" ht="21.75" customHeight="1" x14ac:dyDescent="0.4">
      <c r="B10" s="3">
        <v>4</v>
      </c>
      <c r="C10" s="3" t="s">
        <v>21</v>
      </c>
      <c r="D10" s="33">
        <v>29</v>
      </c>
      <c r="E10" s="4">
        <v>24135</v>
      </c>
      <c r="F10" s="5"/>
      <c r="G10" s="3"/>
      <c r="H10" s="3"/>
      <c r="I10" s="6">
        <f>福祉センター!$M$24</f>
        <v>0</v>
      </c>
    </row>
    <row r="11" spans="2:9" ht="21.75" customHeight="1" x14ac:dyDescent="0.4">
      <c r="B11" s="3">
        <v>5</v>
      </c>
      <c r="C11" s="3" t="s">
        <v>74</v>
      </c>
      <c r="D11" s="3">
        <v>54</v>
      </c>
      <c r="E11" s="4">
        <v>56512</v>
      </c>
      <c r="F11" s="5"/>
      <c r="G11" s="3"/>
      <c r="H11" s="3"/>
      <c r="I11" s="6">
        <f>心身障害者福祉センター!$M$24</f>
        <v>0</v>
      </c>
    </row>
    <row r="12" spans="2:9" ht="21.75" customHeight="1" x14ac:dyDescent="0.4">
      <c r="B12" s="3">
        <v>6</v>
      </c>
      <c r="C12" s="3" t="s">
        <v>11</v>
      </c>
      <c r="D12" s="3">
        <v>57</v>
      </c>
      <c r="E12" s="4">
        <v>55300</v>
      </c>
      <c r="F12" s="5"/>
      <c r="G12" s="3"/>
      <c r="H12" s="3"/>
      <c r="I12" s="6">
        <f>養老こども園!$M$24</f>
        <v>0</v>
      </c>
    </row>
    <row r="13" spans="2:9" ht="21.75" customHeight="1" x14ac:dyDescent="0.4">
      <c r="B13" s="3">
        <v>7</v>
      </c>
      <c r="C13" s="3" t="s">
        <v>13</v>
      </c>
      <c r="D13" s="3">
        <v>64</v>
      </c>
      <c r="E13" s="4">
        <v>56800</v>
      </c>
      <c r="F13" s="5"/>
      <c r="G13" s="3"/>
      <c r="H13" s="3"/>
      <c r="I13" s="6">
        <f>養北こども園!$M$24</f>
        <v>0</v>
      </c>
    </row>
    <row r="14" spans="2:9" ht="21.75" customHeight="1" x14ac:dyDescent="0.4">
      <c r="B14" s="3">
        <v>8</v>
      </c>
      <c r="C14" s="3" t="s">
        <v>12</v>
      </c>
      <c r="D14" s="3">
        <v>35</v>
      </c>
      <c r="E14" s="4">
        <v>38500</v>
      </c>
      <c r="F14" s="5"/>
      <c r="G14" s="3"/>
      <c r="H14" s="3"/>
      <c r="I14" s="6">
        <f>日吉こども園!$M$24</f>
        <v>0</v>
      </c>
    </row>
    <row r="15" spans="2:9" ht="21.75" customHeight="1" x14ac:dyDescent="0.4">
      <c r="B15" s="3">
        <v>9</v>
      </c>
      <c r="C15" s="3" t="s">
        <v>20</v>
      </c>
      <c r="D15" s="3">
        <v>27</v>
      </c>
      <c r="E15" s="4">
        <v>21508</v>
      </c>
      <c r="F15" s="5"/>
      <c r="G15" s="3"/>
      <c r="H15" s="3"/>
      <c r="I15" s="6">
        <f>就業改善センター!$M$24</f>
        <v>0</v>
      </c>
    </row>
    <row r="16" spans="2:9" ht="21.75" customHeight="1" x14ac:dyDescent="0.4">
      <c r="B16" s="3">
        <v>10</v>
      </c>
      <c r="C16" s="3" t="s">
        <v>22</v>
      </c>
      <c r="D16" s="3">
        <v>366</v>
      </c>
      <c r="E16" s="4">
        <v>1085000</v>
      </c>
      <c r="F16" s="5"/>
      <c r="G16" s="3"/>
      <c r="H16" s="3"/>
      <c r="I16" s="6">
        <f>食肉事業センター!$M$24</f>
        <v>0</v>
      </c>
    </row>
    <row r="17" spans="2:9" ht="21.75" customHeight="1" x14ac:dyDescent="0.4">
      <c r="B17" s="3">
        <v>11</v>
      </c>
      <c r="C17" s="3" t="s">
        <v>2</v>
      </c>
      <c r="D17" s="3">
        <v>220</v>
      </c>
      <c r="E17" s="4">
        <v>241650</v>
      </c>
      <c r="F17" s="5"/>
      <c r="G17" s="3"/>
      <c r="H17" s="3"/>
      <c r="I17" s="6">
        <f>高田中学校!$M$24</f>
        <v>0</v>
      </c>
    </row>
    <row r="18" spans="2:9" ht="21.75" customHeight="1" x14ac:dyDescent="0.4">
      <c r="B18" s="3">
        <v>12</v>
      </c>
      <c r="C18" s="3" t="s">
        <v>3</v>
      </c>
      <c r="D18" s="3">
        <v>174</v>
      </c>
      <c r="E18" s="4">
        <v>205496</v>
      </c>
      <c r="F18" s="5"/>
      <c r="G18" s="3"/>
      <c r="H18" s="3"/>
      <c r="I18" s="6">
        <f>東部中学校!$M$24</f>
        <v>0</v>
      </c>
    </row>
    <row r="19" spans="2:9" ht="21.75" customHeight="1" x14ac:dyDescent="0.4">
      <c r="B19" s="3">
        <v>13</v>
      </c>
      <c r="C19" s="3" t="s">
        <v>4</v>
      </c>
      <c r="D19" s="3">
        <v>201</v>
      </c>
      <c r="E19" s="4">
        <v>257365</v>
      </c>
      <c r="F19" s="5"/>
      <c r="G19" s="3"/>
      <c r="H19" s="3"/>
      <c r="I19" s="6">
        <f>養老小学校!$M$24</f>
        <v>0</v>
      </c>
    </row>
    <row r="20" spans="2:9" ht="21.75" customHeight="1" x14ac:dyDescent="0.4">
      <c r="B20" s="3">
        <v>14</v>
      </c>
      <c r="C20" s="3" t="s">
        <v>5</v>
      </c>
      <c r="D20" s="3">
        <v>91</v>
      </c>
      <c r="E20" s="4">
        <v>101796</v>
      </c>
      <c r="F20" s="5"/>
      <c r="G20" s="3"/>
      <c r="H20" s="3"/>
      <c r="I20" s="6">
        <f>広幡小学校!$M$24</f>
        <v>0</v>
      </c>
    </row>
    <row r="21" spans="2:9" ht="21.75" customHeight="1" x14ac:dyDescent="0.4">
      <c r="B21" s="3">
        <v>15</v>
      </c>
      <c r="C21" s="3" t="s">
        <v>6</v>
      </c>
      <c r="D21" s="3">
        <v>118</v>
      </c>
      <c r="E21" s="4">
        <v>136680</v>
      </c>
      <c r="F21" s="5"/>
      <c r="G21" s="3"/>
      <c r="H21" s="3"/>
      <c r="I21" s="6">
        <f>上多度小学校!$M$24</f>
        <v>0</v>
      </c>
    </row>
    <row r="22" spans="2:9" ht="21.75" customHeight="1" x14ac:dyDescent="0.4">
      <c r="B22" s="3">
        <v>16</v>
      </c>
      <c r="C22" s="3" t="s">
        <v>7</v>
      </c>
      <c r="D22" s="3">
        <v>121</v>
      </c>
      <c r="E22" s="4">
        <v>154154</v>
      </c>
      <c r="F22" s="5"/>
      <c r="G22" s="3"/>
      <c r="H22" s="3"/>
      <c r="I22" s="6">
        <f>池辺小学校!$M$24</f>
        <v>0</v>
      </c>
    </row>
    <row r="23" spans="2:9" ht="21.75" customHeight="1" x14ac:dyDescent="0.4">
      <c r="B23" s="3">
        <v>17</v>
      </c>
      <c r="C23" s="3" t="s">
        <v>8</v>
      </c>
      <c r="D23" s="3">
        <v>130</v>
      </c>
      <c r="E23" s="4">
        <v>178839</v>
      </c>
      <c r="F23" s="5"/>
      <c r="G23" s="3"/>
      <c r="H23" s="3"/>
      <c r="I23" s="6">
        <f>笠郷小学校!$M$24</f>
        <v>0</v>
      </c>
    </row>
    <row r="24" spans="2:9" ht="21.75" customHeight="1" x14ac:dyDescent="0.4">
      <c r="B24" s="3">
        <v>18</v>
      </c>
      <c r="C24" s="3" t="s">
        <v>9</v>
      </c>
      <c r="D24" s="3">
        <v>109</v>
      </c>
      <c r="E24" s="4">
        <v>136045</v>
      </c>
      <c r="F24" s="5"/>
      <c r="G24" s="3"/>
      <c r="H24" s="3"/>
      <c r="I24" s="6">
        <f>養北小学校!$M$24</f>
        <v>0</v>
      </c>
    </row>
    <row r="25" spans="2:9" ht="21.75" customHeight="1" x14ac:dyDescent="0.4">
      <c r="B25" s="3">
        <v>19</v>
      </c>
      <c r="C25" s="3" t="s">
        <v>10</v>
      </c>
      <c r="D25" s="3">
        <v>85</v>
      </c>
      <c r="E25" s="4">
        <v>95686</v>
      </c>
      <c r="F25" s="5"/>
      <c r="G25" s="3"/>
      <c r="H25" s="3"/>
      <c r="I25" s="6">
        <f>日吉小学校!$M$24</f>
        <v>0</v>
      </c>
    </row>
    <row r="26" spans="2:9" ht="21.75" customHeight="1" x14ac:dyDescent="0.4">
      <c r="B26" s="3">
        <v>20</v>
      </c>
      <c r="C26" s="3" t="s">
        <v>17</v>
      </c>
      <c r="D26" s="3">
        <v>78</v>
      </c>
      <c r="E26" s="4">
        <v>93383</v>
      </c>
      <c r="F26" s="5"/>
      <c r="G26" s="3"/>
      <c r="H26" s="3"/>
      <c r="I26" s="6">
        <f>中央公園!$M$24</f>
        <v>0</v>
      </c>
    </row>
    <row r="27" spans="2:9" ht="21.75" customHeight="1" x14ac:dyDescent="0.4">
      <c r="B27" s="3">
        <v>21</v>
      </c>
      <c r="C27" s="3" t="s">
        <v>18</v>
      </c>
      <c r="D27" s="3">
        <v>51</v>
      </c>
      <c r="E27" s="4">
        <v>46541</v>
      </c>
      <c r="F27" s="5"/>
      <c r="G27" s="3"/>
      <c r="H27" s="3"/>
      <c r="I27" s="6">
        <f>町民グラウンド!$M$24</f>
        <v>0</v>
      </c>
    </row>
    <row r="28" spans="2:9" ht="21.75" customHeight="1" x14ac:dyDescent="0.4">
      <c r="B28" s="3">
        <v>22</v>
      </c>
      <c r="C28" s="3" t="s">
        <v>19</v>
      </c>
      <c r="D28" s="3">
        <v>51</v>
      </c>
      <c r="E28" s="4">
        <v>2243</v>
      </c>
      <c r="F28" s="5"/>
      <c r="G28" s="3"/>
      <c r="H28" s="3"/>
      <c r="I28" s="6">
        <f>町営テニスコート!$M$24</f>
        <v>0</v>
      </c>
    </row>
    <row r="29" spans="2:9" ht="21.75" customHeight="1" x14ac:dyDescent="0.4">
      <c r="B29" s="3">
        <v>23</v>
      </c>
      <c r="C29" s="3" t="s">
        <v>14</v>
      </c>
      <c r="D29" s="3">
        <v>172</v>
      </c>
      <c r="E29" s="4">
        <v>306666</v>
      </c>
      <c r="F29" s="5"/>
      <c r="G29" s="3"/>
      <c r="H29" s="3"/>
      <c r="I29" s="6">
        <f>中央公民館!$M$24</f>
        <v>0</v>
      </c>
    </row>
    <row r="30" spans="2:9" ht="21.75" customHeight="1" x14ac:dyDescent="0.4">
      <c r="B30" s="3">
        <v>24</v>
      </c>
      <c r="C30" s="3" t="s">
        <v>15</v>
      </c>
      <c r="D30" s="3">
        <v>49</v>
      </c>
      <c r="E30" s="4">
        <v>39226</v>
      </c>
      <c r="F30" s="5"/>
      <c r="G30" s="3"/>
      <c r="H30" s="3"/>
      <c r="I30" s="6">
        <f>産業文化会館!$M$24</f>
        <v>0</v>
      </c>
    </row>
    <row r="31" spans="2:9" ht="21.75" customHeight="1" x14ac:dyDescent="0.4">
      <c r="B31" s="3">
        <v>25</v>
      </c>
      <c r="C31" s="3" t="s">
        <v>50</v>
      </c>
      <c r="D31" s="3">
        <v>41</v>
      </c>
      <c r="E31" s="4">
        <v>24190</v>
      </c>
      <c r="F31" s="5"/>
      <c r="G31" s="3"/>
      <c r="H31" s="3"/>
      <c r="I31" s="6">
        <f>広幡公民館!$M$24</f>
        <v>0</v>
      </c>
    </row>
    <row r="32" spans="2:9" ht="21.75" customHeight="1" x14ac:dyDescent="0.4">
      <c r="B32" s="3">
        <v>26</v>
      </c>
      <c r="C32" s="3" t="s">
        <v>16</v>
      </c>
      <c r="D32" s="3">
        <v>50</v>
      </c>
      <c r="E32" s="4">
        <v>32742</v>
      </c>
      <c r="F32" s="5"/>
      <c r="G32" s="3"/>
      <c r="H32" s="3"/>
      <c r="I32" s="6">
        <f>池辺公民館!$M$24</f>
        <v>0</v>
      </c>
    </row>
    <row r="33" spans="4:9" ht="32.25" customHeight="1" x14ac:dyDescent="0.4">
      <c r="D33" s="44" t="s">
        <v>89</v>
      </c>
      <c r="E33" s="4">
        <f>SUM(E7:E32)</f>
        <v>4135657</v>
      </c>
      <c r="H33" s="32" t="s">
        <v>73</v>
      </c>
      <c r="I33" s="6">
        <f>SUM(I7:I32)</f>
        <v>0</v>
      </c>
    </row>
  </sheetData>
  <mergeCells count="8">
    <mergeCell ref="I4:I6"/>
    <mergeCell ref="B4:B6"/>
    <mergeCell ref="C4:C6"/>
    <mergeCell ref="D4:D6"/>
    <mergeCell ref="E4:E6"/>
    <mergeCell ref="F4:H4"/>
    <mergeCell ref="F5:F6"/>
    <mergeCell ref="G5:H5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280B-DD53-447B-AA0A-C14564F509F2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就業改善センター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27</v>
      </c>
      <c r="D12" s="3">
        <v>100</v>
      </c>
      <c r="E12" s="22">
        <f>$M$3*C12*0.85</f>
        <v>0</v>
      </c>
      <c r="F12" s="27"/>
      <c r="G12" s="23"/>
      <c r="H12" s="28">
        <v>1538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27</v>
      </c>
      <c r="D13" s="3">
        <v>100</v>
      </c>
      <c r="E13" s="22">
        <f>$M$3*C13*0.85</f>
        <v>0</v>
      </c>
      <c r="F13" s="27"/>
      <c r="G13" s="23"/>
      <c r="H13" s="28">
        <v>1473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27</v>
      </c>
      <c r="D14" s="3">
        <v>100</v>
      </c>
      <c r="E14" s="22">
        <f t="shared" ref="E14:E23" si="3">$M$3*C14*0.85</f>
        <v>0</v>
      </c>
      <c r="F14" s="27"/>
      <c r="G14" s="23"/>
      <c r="H14" s="28">
        <v>1918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27</v>
      </c>
      <c r="D15" s="3">
        <v>100</v>
      </c>
      <c r="E15" s="22">
        <f t="shared" si="3"/>
        <v>0</v>
      </c>
      <c r="F15" s="27"/>
      <c r="G15" s="23"/>
      <c r="H15" s="28">
        <v>2069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27</v>
      </c>
      <c r="D16" s="3">
        <v>100</v>
      </c>
      <c r="E16" s="22">
        <f t="shared" si="3"/>
        <v>0</v>
      </c>
      <c r="F16" s="27"/>
      <c r="G16" s="23"/>
      <c r="H16" s="28">
        <v>2284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27</v>
      </c>
      <c r="D17" s="3">
        <v>100</v>
      </c>
      <c r="E17" s="22">
        <f t="shared" si="3"/>
        <v>0</v>
      </c>
      <c r="F17" s="27"/>
      <c r="G17" s="23"/>
      <c r="H17" s="28">
        <v>1727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27</v>
      </c>
      <c r="D18" s="3">
        <v>100</v>
      </c>
      <c r="E18" s="22">
        <f t="shared" si="3"/>
        <v>0</v>
      </c>
      <c r="F18" s="27"/>
      <c r="G18" s="23"/>
      <c r="H18" s="28">
        <v>1418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27</v>
      </c>
      <c r="D19" s="3">
        <v>100</v>
      </c>
      <c r="E19" s="22">
        <f t="shared" si="3"/>
        <v>0</v>
      </c>
      <c r="F19" s="27"/>
      <c r="G19" s="23"/>
      <c r="H19" s="28">
        <v>1354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27</v>
      </c>
      <c r="D20" s="3">
        <v>100</v>
      </c>
      <c r="E20" s="22">
        <f t="shared" si="3"/>
        <v>0</v>
      </c>
      <c r="F20" s="27"/>
      <c r="G20" s="23"/>
      <c r="H20" s="28">
        <v>1457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27</v>
      </c>
      <c r="D21" s="3">
        <v>100</v>
      </c>
      <c r="E21" s="22">
        <f t="shared" si="3"/>
        <v>0</v>
      </c>
      <c r="F21" s="28">
        <v>2143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27</v>
      </c>
      <c r="D22" s="3">
        <v>100</v>
      </c>
      <c r="E22" s="22">
        <f t="shared" si="3"/>
        <v>0</v>
      </c>
      <c r="F22" s="28">
        <v>2237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27</v>
      </c>
      <c r="D23" s="3">
        <v>100</v>
      </c>
      <c r="E23" s="22">
        <f t="shared" si="3"/>
        <v>0</v>
      </c>
      <c r="F23" s="28">
        <v>1890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6270</v>
      </c>
      <c r="G24" s="22">
        <f>SUM(G21:G23)</f>
        <v>0</v>
      </c>
      <c r="H24" s="22">
        <f>SUM(H12:H20)</f>
        <v>15238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21508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623-DB8E-497B-9C5A-CAD586171D64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食肉事業センター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35"/>
    </row>
    <row r="5" spans="2:13" ht="33.75" customHeight="1" thickBot="1" x14ac:dyDescent="0.45">
      <c r="J5" s="59"/>
      <c r="K5" s="34" t="s">
        <v>26</v>
      </c>
      <c r="L5" s="8" t="s">
        <v>47</v>
      </c>
      <c r="M5" s="36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366</v>
      </c>
      <c r="D12" s="3">
        <v>100</v>
      </c>
      <c r="E12" s="22">
        <f>$M$3*C12*0.85</f>
        <v>0</v>
      </c>
      <c r="F12" s="27"/>
      <c r="G12" s="23"/>
      <c r="H12" s="28">
        <v>90000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366</v>
      </c>
      <c r="D13" s="3">
        <v>100</v>
      </c>
      <c r="E13" s="22">
        <f>$M$3*C13*0.85</f>
        <v>0</v>
      </c>
      <c r="F13" s="27"/>
      <c r="G13" s="23"/>
      <c r="H13" s="28">
        <v>88000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366</v>
      </c>
      <c r="D14" s="3">
        <v>100</v>
      </c>
      <c r="E14" s="22">
        <f t="shared" ref="E14:E23" si="3">$M$3*C14*0.85</f>
        <v>0</v>
      </c>
      <c r="F14" s="27"/>
      <c r="G14" s="23"/>
      <c r="H14" s="28">
        <v>90000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366</v>
      </c>
      <c r="D15" s="3">
        <v>100</v>
      </c>
      <c r="E15" s="22">
        <f t="shared" si="3"/>
        <v>0</v>
      </c>
      <c r="F15" s="27"/>
      <c r="G15" s="23"/>
      <c r="H15" s="28">
        <v>86000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366</v>
      </c>
      <c r="D16" s="3">
        <v>100</v>
      </c>
      <c r="E16" s="22">
        <f t="shared" si="3"/>
        <v>0</v>
      </c>
      <c r="F16" s="27"/>
      <c r="G16" s="23"/>
      <c r="H16" s="28">
        <v>82000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366</v>
      </c>
      <c r="D17" s="3">
        <v>100</v>
      </c>
      <c r="E17" s="22">
        <f t="shared" si="3"/>
        <v>0</v>
      </c>
      <c r="F17" s="27"/>
      <c r="G17" s="23"/>
      <c r="H17" s="28">
        <v>89000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366</v>
      </c>
      <c r="D18" s="3">
        <v>100</v>
      </c>
      <c r="E18" s="22">
        <f t="shared" si="3"/>
        <v>0</v>
      </c>
      <c r="F18" s="27"/>
      <c r="G18" s="23"/>
      <c r="H18" s="28">
        <v>88000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366</v>
      </c>
      <c r="D19" s="3">
        <v>100</v>
      </c>
      <c r="E19" s="22">
        <f t="shared" si="3"/>
        <v>0</v>
      </c>
      <c r="F19" s="27"/>
      <c r="G19" s="23"/>
      <c r="H19" s="28">
        <v>92000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366</v>
      </c>
      <c r="D20" s="3">
        <v>100</v>
      </c>
      <c r="E20" s="22">
        <f t="shared" si="3"/>
        <v>0</v>
      </c>
      <c r="F20" s="27"/>
      <c r="G20" s="23"/>
      <c r="H20" s="28">
        <v>92000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366</v>
      </c>
      <c r="D21" s="3">
        <v>100</v>
      </c>
      <c r="E21" s="22">
        <f t="shared" si="3"/>
        <v>0</v>
      </c>
      <c r="F21" s="28">
        <v>98000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366</v>
      </c>
      <c r="D22" s="3">
        <v>100</v>
      </c>
      <c r="E22" s="22">
        <f t="shared" si="3"/>
        <v>0</v>
      </c>
      <c r="F22" s="28">
        <v>96000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366</v>
      </c>
      <c r="D23" s="3">
        <v>100</v>
      </c>
      <c r="E23" s="22">
        <f t="shared" si="3"/>
        <v>0</v>
      </c>
      <c r="F23" s="28">
        <v>94000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288000</v>
      </c>
      <c r="G24" s="22">
        <f>SUM(G21:G23)</f>
        <v>0</v>
      </c>
      <c r="H24" s="22">
        <f>SUM(H12:H20)</f>
        <v>797000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1085000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160D-1106-45F6-9A3D-585933ABF897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高田中学校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220</v>
      </c>
      <c r="D12" s="3">
        <v>100</v>
      </c>
      <c r="E12" s="22">
        <f>$M$3*C12*0.85</f>
        <v>0</v>
      </c>
      <c r="F12" s="27"/>
      <c r="G12" s="23"/>
      <c r="H12" s="55">
        <v>15979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220</v>
      </c>
      <c r="D13" s="3">
        <v>100</v>
      </c>
      <c r="E13" s="22">
        <f>$M$3*C13*0.85</f>
        <v>0</v>
      </c>
      <c r="F13" s="27"/>
      <c r="G13" s="23"/>
      <c r="H13" s="55">
        <v>14461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220</v>
      </c>
      <c r="D14" s="3">
        <v>100</v>
      </c>
      <c r="E14" s="22">
        <f t="shared" ref="E14:E23" si="3">$M$3*C14*0.85</f>
        <v>0</v>
      </c>
      <c r="F14" s="27"/>
      <c r="G14" s="23"/>
      <c r="H14" s="55">
        <v>23937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220</v>
      </c>
      <c r="D15" s="3">
        <v>100</v>
      </c>
      <c r="E15" s="22">
        <f t="shared" si="3"/>
        <v>0</v>
      </c>
      <c r="F15" s="27"/>
      <c r="G15" s="23"/>
      <c r="H15" s="55">
        <v>26406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220</v>
      </c>
      <c r="D16" s="3">
        <v>100</v>
      </c>
      <c r="E16" s="22">
        <f t="shared" si="3"/>
        <v>0</v>
      </c>
      <c r="F16" s="27"/>
      <c r="G16" s="23"/>
      <c r="H16" s="55">
        <v>21041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220</v>
      </c>
      <c r="D17" s="3">
        <v>100</v>
      </c>
      <c r="E17" s="22">
        <f t="shared" si="3"/>
        <v>0</v>
      </c>
      <c r="F17" s="27"/>
      <c r="G17" s="23"/>
      <c r="H17" s="55">
        <v>16986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220</v>
      </c>
      <c r="D18" s="3">
        <v>100</v>
      </c>
      <c r="E18" s="22">
        <f t="shared" si="3"/>
        <v>0</v>
      </c>
      <c r="F18" s="27"/>
      <c r="G18" s="23"/>
      <c r="H18" s="55">
        <v>12673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220</v>
      </c>
      <c r="D19" s="3">
        <v>100</v>
      </c>
      <c r="E19" s="22">
        <f t="shared" si="3"/>
        <v>0</v>
      </c>
      <c r="F19" s="27"/>
      <c r="G19" s="23"/>
      <c r="H19" s="55">
        <v>15334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220</v>
      </c>
      <c r="D20" s="3">
        <v>100</v>
      </c>
      <c r="E20" s="22">
        <f t="shared" si="3"/>
        <v>0</v>
      </c>
      <c r="F20" s="27"/>
      <c r="G20" s="23"/>
      <c r="H20" s="55">
        <v>21907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220</v>
      </c>
      <c r="D21" s="3">
        <v>100</v>
      </c>
      <c r="E21" s="22">
        <f t="shared" si="3"/>
        <v>0</v>
      </c>
      <c r="F21" s="55">
        <v>31060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220</v>
      </c>
      <c r="D22" s="3">
        <v>100</v>
      </c>
      <c r="E22" s="22">
        <f t="shared" si="3"/>
        <v>0</v>
      </c>
      <c r="F22" s="55">
        <v>13479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220</v>
      </c>
      <c r="D23" s="3">
        <v>100</v>
      </c>
      <c r="E23" s="22">
        <f t="shared" si="3"/>
        <v>0</v>
      </c>
      <c r="F23" s="55">
        <v>28387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72926</v>
      </c>
      <c r="G24" s="22">
        <f>SUM(G21:G23)</f>
        <v>0</v>
      </c>
      <c r="H24" s="22">
        <f>SUM(H12:H20)</f>
        <v>168724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241650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BAA-DA51-4175-8614-D10AD8B403AE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東部中学校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174</v>
      </c>
      <c r="D12" s="3">
        <v>100</v>
      </c>
      <c r="E12" s="22">
        <f>$M$3*C12*0.85</f>
        <v>0</v>
      </c>
      <c r="F12" s="27"/>
      <c r="G12" s="23"/>
      <c r="H12" s="55">
        <v>13908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174</v>
      </c>
      <c r="D13" s="3">
        <v>100</v>
      </c>
      <c r="E13" s="22">
        <f>$M$3*C13*0.85</f>
        <v>0</v>
      </c>
      <c r="F13" s="27"/>
      <c r="G13" s="23"/>
      <c r="H13" s="55">
        <v>12908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174</v>
      </c>
      <c r="D14" s="3">
        <v>100</v>
      </c>
      <c r="E14" s="22">
        <f t="shared" ref="E14:E23" si="3">$M$3*C14*0.85</f>
        <v>0</v>
      </c>
      <c r="F14" s="27"/>
      <c r="G14" s="23"/>
      <c r="H14" s="55">
        <v>18757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174</v>
      </c>
      <c r="D15" s="3">
        <v>100</v>
      </c>
      <c r="E15" s="22">
        <f t="shared" si="3"/>
        <v>0</v>
      </c>
      <c r="F15" s="27"/>
      <c r="G15" s="23"/>
      <c r="H15" s="55">
        <v>22201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174</v>
      </c>
      <c r="D16" s="3">
        <v>100</v>
      </c>
      <c r="E16" s="22">
        <f t="shared" si="3"/>
        <v>0</v>
      </c>
      <c r="F16" s="27"/>
      <c r="G16" s="23"/>
      <c r="H16" s="55">
        <v>17987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174</v>
      </c>
      <c r="D17" s="3">
        <v>100</v>
      </c>
      <c r="E17" s="22">
        <f t="shared" si="3"/>
        <v>0</v>
      </c>
      <c r="F17" s="27"/>
      <c r="G17" s="23"/>
      <c r="H17" s="55">
        <v>14091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174</v>
      </c>
      <c r="D18" s="3">
        <v>100</v>
      </c>
      <c r="E18" s="22">
        <f t="shared" si="3"/>
        <v>0</v>
      </c>
      <c r="F18" s="27"/>
      <c r="G18" s="23"/>
      <c r="H18" s="55">
        <v>11567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174</v>
      </c>
      <c r="D19" s="3">
        <v>100</v>
      </c>
      <c r="E19" s="22">
        <f t="shared" si="3"/>
        <v>0</v>
      </c>
      <c r="F19" s="27"/>
      <c r="G19" s="23"/>
      <c r="H19" s="55">
        <v>12894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174</v>
      </c>
      <c r="D20" s="3">
        <v>100</v>
      </c>
      <c r="E20" s="22">
        <f t="shared" si="3"/>
        <v>0</v>
      </c>
      <c r="F20" s="27"/>
      <c r="G20" s="23"/>
      <c r="H20" s="55">
        <v>18462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174</v>
      </c>
      <c r="D21" s="3">
        <v>100</v>
      </c>
      <c r="E21" s="22">
        <f t="shared" si="3"/>
        <v>0</v>
      </c>
      <c r="F21" s="55">
        <v>27152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174</v>
      </c>
      <c r="D22" s="3">
        <v>100</v>
      </c>
      <c r="E22" s="22">
        <f t="shared" si="3"/>
        <v>0</v>
      </c>
      <c r="F22" s="55">
        <v>13212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174</v>
      </c>
      <c r="D23" s="3">
        <v>100</v>
      </c>
      <c r="E23" s="22">
        <f t="shared" si="3"/>
        <v>0</v>
      </c>
      <c r="F23" s="55">
        <v>22357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62721</v>
      </c>
      <c r="G24" s="22">
        <f>SUM(G21:G23)</f>
        <v>0</v>
      </c>
      <c r="H24" s="22">
        <f>SUM(H12:H20)</f>
        <v>142775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205496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E3E2-DF9B-4005-B7D2-6D322A518842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養老小学校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201</v>
      </c>
      <c r="D12" s="3">
        <v>100</v>
      </c>
      <c r="E12" s="22">
        <f>$M$3*C12*0.85</f>
        <v>0</v>
      </c>
      <c r="F12" s="27"/>
      <c r="G12" s="23"/>
      <c r="H12" s="55">
        <v>16925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201</v>
      </c>
      <c r="D13" s="3">
        <v>100</v>
      </c>
      <c r="E13" s="22">
        <f>$M$3*C13*0.85</f>
        <v>0</v>
      </c>
      <c r="F13" s="27"/>
      <c r="G13" s="23"/>
      <c r="H13" s="55">
        <v>14285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201</v>
      </c>
      <c r="D14" s="3">
        <v>100</v>
      </c>
      <c r="E14" s="22">
        <f t="shared" ref="E14:E23" si="3">$M$3*C14*0.85</f>
        <v>0</v>
      </c>
      <c r="F14" s="27"/>
      <c r="G14" s="23"/>
      <c r="H14" s="55">
        <v>22614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201</v>
      </c>
      <c r="D15" s="3">
        <v>100</v>
      </c>
      <c r="E15" s="22">
        <f t="shared" si="3"/>
        <v>0</v>
      </c>
      <c r="F15" s="27"/>
      <c r="G15" s="23"/>
      <c r="H15" s="55">
        <v>29501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201</v>
      </c>
      <c r="D16" s="3">
        <v>100</v>
      </c>
      <c r="E16" s="22">
        <f t="shared" si="3"/>
        <v>0</v>
      </c>
      <c r="F16" s="27"/>
      <c r="G16" s="23"/>
      <c r="H16" s="55">
        <v>23076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201</v>
      </c>
      <c r="D17" s="3">
        <v>100</v>
      </c>
      <c r="E17" s="22">
        <f t="shared" si="3"/>
        <v>0</v>
      </c>
      <c r="F17" s="27"/>
      <c r="G17" s="23"/>
      <c r="H17" s="55">
        <v>19139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201</v>
      </c>
      <c r="D18" s="3">
        <v>100</v>
      </c>
      <c r="E18" s="22">
        <f t="shared" si="3"/>
        <v>0</v>
      </c>
      <c r="F18" s="27"/>
      <c r="G18" s="23"/>
      <c r="H18" s="55">
        <v>12637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201</v>
      </c>
      <c r="D19" s="3">
        <v>100</v>
      </c>
      <c r="E19" s="22">
        <f t="shared" si="3"/>
        <v>0</v>
      </c>
      <c r="F19" s="27"/>
      <c r="G19" s="23"/>
      <c r="H19" s="55">
        <v>14843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199</v>
      </c>
      <c r="D20" s="3">
        <v>100</v>
      </c>
      <c r="E20" s="22">
        <f t="shared" si="3"/>
        <v>0</v>
      </c>
      <c r="F20" s="27"/>
      <c r="G20" s="23"/>
      <c r="H20" s="55">
        <v>25508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201</v>
      </c>
      <c r="D21" s="3">
        <v>100</v>
      </c>
      <c r="E21" s="22">
        <f t="shared" si="3"/>
        <v>0</v>
      </c>
      <c r="F21" s="55">
        <v>30835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201</v>
      </c>
      <c r="D22" s="3">
        <v>100</v>
      </c>
      <c r="E22" s="22">
        <f t="shared" si="3"/>
        <v>0</v>
      </c>
      <c r="F22" s="55">
        <v>18580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201</v>
      </c>
      <c r="D23" s="3">
        <v>100</v>
      </c>
      <c r="E23" s="22">
        <f t="shared" si="3"/>
        <v>0</v>
      </c>
      <c r="F23" s="55">
        <v>29422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78837</v>
      </c>
      <c r="G24" s="22">
        <f>SUM(G21:G23)</f>
        <v>0</v>
      </c>
      <c r="H24" s="22">
        <f>SUM(H12:H20)</f>
        <v>178528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257365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A4FF-AAB7-430B-8543-3F301282128D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広幡小学校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91</v>
      </c>
      <c r="D12" s="3">
        <v>100</v>
      </c>
      <c r="E12" s="22">
        <f>$M$3*C12*0.85</f>
        <v>0</v>
      </c>
      <c r="F12" s="27"/>
      <c r="G12" s="23"/>
      <c r="H12" s="55">
        <v>6288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91</v>
      </c>
      <c r="D13" s="3">
        <v>100</v>
      </c>
      <c r="E13" s="22">
        <f>$M$3*C13*0.85</f>
        <v>0</v>
      </c>
      <c r="F13" s="27"/>
      <c r="G13" s="23"/>
      <c r="H13" s="55">
        <v>5397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91</v>
      </c>
      <c r="D14" s="3">
        <v>100</v>
      </c>
      <c r="E14" s="22">
        <f t="shared" ref="E14:E23" si="3">$M$3*C14*0.85</f>
        <v>0</v>
      </c>
      <c r="F14" s="27"/>
      <c r="G14" s="23"/>
      <c r="H14" s="55">
        <v>9153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91</v>
      </c>
      <c r="D15" s="3">
        <v>100</v>
      </c>
      <c r="E15" s="22">
        <f t="shared" si="3"/>
        <v>0</v>
      </c>
      <c r="F15" s="27"/>
      <c r="G15" s="23"/>
      <c r="H15" s="55">
        <v>11159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91</v>
      </c>
      <c r="D16" s="3">
        <v>100</v>
      </c>
      <c r="E16" s="22">
        <f t="shared" si="3"/>
        <v>0</v>
      </c>
      <c r="F16" s="27"/>
      <c r="G16" s="23"/>
      <c r="H16" s="55">
        <v>9514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91</v>
      </c>
      <c r="D17" s="3">
        <v>100</v>
      </c>
      <c r="E17" s="22">
        <f t="shared" si="3"/>
        <v>0</v>
      </c>
      <c r="F17" s="27"/>
      <c r="G17" s="23"/>
      <c r="H17" s="55">
        <v>8088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91</v>
      </c>
      <c r="D18" s="3">
        <v>100</v>
      </c>
      <c r="E18" s="22">
        <f t="shared" si="3"/>
        <v>0</v>
      </c>
      <c r="F18" s="27"/>
      <c r="G18" s="23"/>
      <c r="H18" s="55">
        <v>5158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91</v>
      </c>
      <c r="D19" s="3">
        <v>100</v>
      </c>
      <c r="E19" s="22">
        <f t="shared" si="3"/>
        <v>0</v>
      </c>
      <c r="F19" s="27"/>
      <c r="G19" s="23"/>
      <c r="H19" s="55">
        <v>5701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91</v>
      </c>
      <c r="D20" s="3">
        <v>100</v>
      </c>
      <c r="E20" s="22">
        <f t="shared" si="3"/>
        <v>0</v>
      </c>
      <c r="F20" s="27"/>
      <c r="G20" s="23"/>
      <c r="H20" s="55">
        <v>9240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91</v>
      </c>
      <c r="D21" s="3">
        <v>100</v>
      </c>
      <c r="E21" s="22">
        <f t="shared" si="3"/>
        <v>0</v>
      </c>
      <c r="F21" s="55">
        <v>13134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91</v>
      </c>
      <c r="D22" s="3">
        <v>100</v>
      </c>
      <c r="E22" s="22">
        <f t="shared" si="3"/>
        <v>0</v>
      </c>
      <c r="F22" s="55">
        <v>7510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91</v>
      </c>
      <c r="D23" s="3">
        <v>100</v>
      </c>
      <c r="E23" s="22">
        <f t="shared" si="3"/>
        <v>0</v>
      </c>
      <c r="F23" s="55">
        <v>11454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32098</v>
      </c>
      <c r="G24" s="22">
        <f>SUM(G21:G23)</f>
        <v>0</v>
      </c>
      <c r="H24" s="22">
        <f>SUM(H12:H20)</f>
        <v>69698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101796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8AB2-618E-426A-A936-0AD2610B0C3A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上多度小学校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118</v>
      </c>
      <c r="D12" s="3">
        <v>100</v>
      </c>
      <c r="E12" s="22">
        <f>$M$3*C12*0.85</f>
        <v>0</v>
      </c>
      <c r="F12" s="27"/>
      <c r="G12" s="23"/>
      <c r="H12" s="55">
        <v>8210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118</v>
      </c>
      <c r="D13" s="3">
        <v>100</v>
      </c>
      <c r="E13" s="22">
        <f>$M$3*C13*0.85</f>
        <v>0</v>
      </c>
      <c r="F13" s="27"/>
      <c r="G13" s="23"/>
      <c r="H13" s="55">
        <v>8619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118</v>
      </c>
      <c r="D14" s="3">
        <v>100</v>
      </c>
      <c r="E14" s="22">
        <f t="shared" ref="E14:E23" si="3">$M$3*C14*0.85</f>
        <v>0</v>
      </c>
      <c r="F14" s="27"/>
      <c r="G14" s="23"/>
      <c r="H14" s="55">
        <v>13216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118</v>
      </c>
      <c r="D15" s="3">
        <v>100</v>
      </c>
      <c r="E15" s="22">
        <f t="shared" si="3"/>
        <v>0</v>
      </c>
      <c r="F15" s="27"/>
      <c r="G15" s="23"/>
      <c r="H15" s="55">
        <v>15757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118</v>
      </c>
      <c r="D16" s="3">
        <v>100</v>
      </c>
      <c r="E16" s="22">
        <f t="shared" si="3"/>
        <v>0</v>
      </c>
      <c r="F16" s="27"/>
      <c r="G16" s="23"/>
      <c r="H16" s="55">
        <v>13001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118</v>
      </c>
      <c r="D17" s="3">
        <v>100</v>
      </c>
      <c r="E17" s="22">
        <f t="shared" si="3"/>
        <v>0</v>
      </c>
      <c r="F17" s="27"/>
      <c r="G17" s="23"/>
      <c r="H17" s="55">
        <v>10573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118</v>
      </c>
      <c r="D18" s="3">
        <v>100</v>
      </c>
      <c r="E18" s="22">
        <f t="shared" si="3"/>
        <v>0</v>
      </c>
      <c r="F18" s="27"/>
      <c r="G18" s="23"/>
      <c r="H18" s="55">
        <v>6846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118</v>
      </c>
      <c r="D19" s="3">
        <v>100</v>
      </c>
      <c r="E19" s="22">
        <f t="shared" si="3"/>
        <v>0</v>
      </c>
      <c r="F19" s="27"/>
      <c r="G19" s="23"/>
      <c r="H19" s="55">
        <v>7151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118</v>
      </c>
      <c r="D20" s="3">
        <v>100</v>
      </c>
      <c r="E20" s="22">
        <f t="shared" si="3"/>
        <v>0</v>
      </c>
      <c r="F20" s="27"/>
      <c r="G20" s="23"/>
      <c r="H20" s="55">
        <v>11095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118</v>
      </c>
      <c r="D21" s="3">
        <v>100</v>
      </c>
      <c r="E21" s="22">
        <f t="shared" si="3"/>
        <v>0</v>
      </c>
      <c r="F21" s="55">
        <v>16916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118</v>
      </c>
      <c r="D22" s="3">
        <v>100</v>
      </c>
      <c r="E22" s="22">
        <f t="shared" si="3"/>
        <v>0</v>
      </c>
      <c r="F22" s="55">
        <v>11110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118</v>
      </c>
      <c r="D23" s="3">
        <v>100</v>
      </c>
      <c r="E23" s="22">
        <f t="shared" si="3"/>
        <v>0</v>
      </c>
      <c r="F23" s="55">
        <v>14186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42212</v>
      </c>
      <c r="G24" s="22">
        <f>SUM(G21:G23)</f>
        <v>0</v>
      </c>
      <c r="H24" s="22">
        <f>SUM(H12:H20)</f>
        <v>94468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136680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AC52-09B5-406C-BBEE-4884870925C2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池辺小学校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121</v>
      </c>
      <c r="D12" s="3">
        <v>100</v>
      </c>
      <c r="E12" s="22">
        <f>$M$3*C12*0.85</f>
        <v>0</v>
      </c>
      <c r="F12" s="27"/>
      <c r="G12" s="23"/>
      <c r="H12" s="55">
        <v>10615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121</v>
      </c>
      <c r="D13" s="3">
        <v>100</v>
      </c>
      <c r="E13" s="22">
        <f>$M$3*C13*0.85</f>
        <v>0</v>
      </c>
      <c r="F13" s="27"/>
      <c r="G13" s="23"/>
      <c r="H13" s="55">
        <v>8411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121</v>
      </c>
      <c r="D14" s="3">
        <v>100</v>
      </c>
      <c r="E14" s="22">
        <f t="shared" ref="E14:E23" si="3">$M$3*C14*0.85</f>
        <v>0</v>
      </c>
      <c r="F14" s="27"/>
      <c r="G14" s="23"/>
      <c r="H14" s="55">
        <v>12687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121</v>
      </c>
      <c r="D15" s="3">
        <v>100</v>
      </c>
      <c r="E15" s="22">
        <f t="shared" si="3"/>
        <v>0</v>
      </c>
      <c r="F15" s="27"/>
      <c r="G15" s="23"/>
      <c r="H15" s="55">
        <v>14715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121</v>
      </c>
      <c r="D16" s="3">
        <v>100</v>
      </c>
      <c r="E16" s="22">
        <f t="shared" si="3"/>
        <v>0</v>
      </c>
      <c r="F16" s="27"/>
      <c r="G16" s="23"/>
      <c r="H16" s="55">
        <v>12686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121</v>
      </c>
      <c r="D17" s="3">
        <v>100</v>
      </c>
      <c r="E17" s="22">
        <f t="shared" si="3"/>
        <v>0</v>
      </c>
      <c r="F17" s="27"/>
      <c r="G17" s="23"/>
      <c r="H17" s="55">
        <v>12771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121</v>
      </c>
      <c r="D18" s="3">
        <v>100</v>
      </c>
      <c r="E18" s="22">
        <f t="shared" si="3"/>
        <v>0</v>
      </c>
      <c r="F18" s="27"/>
      <c r="G18" s="23"/>
      <c r="H18" s="55">
        <v>9474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121</v>
      </c>
      <c r="D19" s="3">
        <v>100</v>
      </c>
      <c r="E19" s="22">
        <f t="shared" si="3"/>
        <v>0</v>
      </c>
      <c r="F19" s="27"/>
      <c r="G19" s="23"/>
      <c r="H19" s="55">
        <v>10664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121</v>
      </c>
      <c r="D20" s="3">
        <v>100</v>
      </c>
      <c r="E20" s="22">
        <f t="shared" si="3"/>
        <v>0</v>
      </c>
      <c r="F20" s="27"/>
      <c r="G20" s="23"/>
      <c r="H20" s="55">
        <v>14964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121</v>
      </c>
      <c r="D21" s="3">
        <v>100</v>
      </c>
      <c r="E21" s="22">
        <f t="shared" si="3"/>
        <v>0</v>
      </c>
      <c r="F21" s="55">
        <v>18710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121</v>
      </c>
      <c r="D22" s="3">
        <v>100</v>
      </c>
      <c r="E22" s="22">
        <f t="shared" si="3"/>
        <v>0</v>
      </c>
      <c r="F22" s="55">
        <v>11024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121</v>
      </c>
      <c r="D23" s="3">
        <v>100</v>
      </c>
      <c r="E23" s="22">
        <f t="shared" si="3"/>
        <v>0</v>
      </c>
      <c r="F23" s="55">
        <v>17433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47167</v>
      </c>
      <c r="G24" s="22">
        <f>SUM(G21:G23)</f>
        <v>0</v>
      </c>
      <c r="H24" s="22">
        <f>SUM(H12:H20)</f>
        <v>106987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154154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B4A6-717A-4093-87A6-10B36DE517FB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笠郷小学校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130</v>
      </c>
      <c r="D12" s="3">
        <v>100</v>
      </c>
      <c r="E12" s="22">
        <f>$M$3*C12*0.85</f>
        <v>0</v>
      </c>
      <c r="F12" s="27"/>
      <c r="G12" s="23"/>
      <c r="H12" s="55">
        <v>12602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130</v>
      </c>
      <c r="D13" s="3">
        <v>100</v>
      </c>
      <c r="E13" s="22">
        <f>$M$3*C13*0.85</f>
        <v>0</v>
      </c>
      <c r="F13" s="27"/>
      <c r="G13" s="23"/>
      <c r="H13" s="55">
        <v>10735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130</v>
      </c>
      <c r="D14" s="3">
        <v>100</v>
      </c>
      <c r="E14" s="22">
        <f t="shared" ref="E14:E23" si="3">$M$3*C14*0.85</f>
        <v>0</v>
      </c>
      <c r="F14" s="27"/>
      <c r="G14" s="23"/>
      <c r="H14" s="55">
        <v>16472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130</v>
      </c>
      <c r="D15" s="3">
        <v>100</v>
      </c>
      <c r="E15" s="22">
        <f t="shared" si="3"/>
        <v>0</v>
      </c>
      <c r="F15" s="27"/>
      <c r="G15" s="23"/>
      <c r="H15" s="55">
        <v>19021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130</v>
      </c>
      <c r="D16" s="3">
        <v>100</v>
      </c>
      <c r="E16" s="22">
        <f t="shared" si="3"/>
        <v>0</v>
      </c>
      <c r="F16" s="27"/>
      <c r="G16" s="23"/>
      <c r="H16" s="55">
        <v>16064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130</v>
      </c>
      <c r="D17" s="3">
        <v>100</v>
      </c>
      <c r="E17" s="22">
        <f t="shared" si="3"/>
        <v>0</v>
      </c>
      <c r="F17" s="27"/>
      <c r="G17" s="23"/>
      <c r="H17" s="55">
        <v>13249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130</v>
      </c>
      <c r="D18" s="3">
        <v>100</v>
      </c>
      <c r="E18" s="22">
        <f t="shared" si="3"/>
        <v>0</v>
      </c>
      <c r="F18" s="27"/>
      <c r="G18" s="23"/>
      <c r="H18" s="55">
        <v>9595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130</v>
      </c>
      <c r="D19" s="3">
        <v>100</v>
      </c>
      <c r="E19" s="22">
        <f t="shared" si="3"/>
        <v>0</v>
      </c>
      <c r="F19" s="27"/>
      <c r="G19" s="23"/>
      <c r="H19" s="55">
        <v>10128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130</v>
      </c>
      <c r="D20" s="3">
        <v>100</v>
      </c>
      <c r="E20" s="22">
        <f t="shared" si="3"/>
        <v>0</v>
      </c>
      <c r="F20" s="27"/>
      <c r="G20" s="23"/>
      <c r="H20" s="55">
        <v>17370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130</v>
      </c>
      <c r="D21" s="3">
        <v>100</v>
      </c>
      <c r="E21" s="22">
        <f t="shared" si="3"/>
        <v>0</v>
      </c>
      <c r="F21" s="55">
        <v>22475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130</v>
      </c>
      <c r="D22" s="3">
        <v>100</v>
      </c>
      <c r="E22" s="22">
        <f t="shared" si="3"/>
        <v>0</v>
      </c>
      <c r="F22" s="55">
        <v>11809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130</v>
      </c>
      <c r="D23" s="3">
        <v>100</v>
      </c>
      <c r="E23" s="22">
        <f t="shared" si="3"/>
        <v>0</v>
      </c>
      <c r="F23" s="55">
        <v>19319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53603</v>
      </c>
      <c r="G24" s="22">
        <f>SUM(G21:G23)</f>
        <v>0</v>
      </c>
      <c r="H24" s="22">
        <f>SUM(H12:H20)</f>
        <v>125236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178839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1E45-E026-4BE2-94C0-BFF8CC0019DE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養北小学校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109</v>
      </c>
      <c r="D12" s="3">
        <v>100</v>
      </c>
      <c r="E12" s="22">
        <f>$M$3*C12*0.85</f>
        <v>0</v>
      </c>
      <c r="F12" s="27"/>
      <c r="G12" s="23"/>
      <c r="H12" s="55">
        <v>9188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109</v>
      </c>
      <c r="D13" s="3">
        <v>100</v>
      </c>
      <c r="E13" s="22">
        <f>$M$3*C13*0.85</f>
        <v>0</v>
      </c>
      <c r="F13" s="27"/>
      <c r="G13" s="23"/>
      <c r="H13" s="55">
        <v>8371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109</v>
      </c>
      <c r="D14" s="3">
        <v>100</v>
      </c>
      <c r="E14" s="22">
        <f t="shared" ref="E14:E23" si="3">$M$3*C14*0.85</f>
        <v>0</v>
      </c>
      <c r="F14" s="27"/>
      <c r="G14" s="23"/>
      <c r="H14" s="55">
        <v>12382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109</v>
      </c>
      <c r="D15" s="3">
        <v>100</v>
      </c>
      <c r="E15" s="22">
        <f t="shared" si="3"/>
        <v>0</v>
      </c>
      <c r="F15" s="27"/>
      <c r="G15" s="23"/>
      <c r="H15" s="55">
        <v>14611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109</v>
      </c>
      <c r="D16" s="3">
        <v>100</v>
      </c>
      <c r="E16" s="22">
        <f t="shared" si="3"/>
        <v>0</v>
      </c>
      <c r="F16" s="27"/>
      <c r="G16" s="23"/>
      <c r="H16" s="55">
        <v>13215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109</v>
      </c>
      <c r="D17" s="3">
        <v>100</v>
      </c>
      <c r="E17" s="22">
        <f t="shared" si="3"/>
        <v>0</v>
      </c>
      <c r="F17" s="27"/>
      <c r="G17" s="23"/>
      <c r="H17" s="55">
        <v>11790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109</v>
      </c>
      <c r="D18" s="3">
        <v>100</v>
      </c>
      <c r="E18" s="22">
        <f t="shared" si="3"/>
        <v>0</v>
      </c>
      <c r="F18" s="27"/>
      <c r="G18" s="23"/>
      <c r="H18" s="55">
        <v>8170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109</v>
      </c>
      <c r="D19" s="3">
        <v>100</v>
      </c>
      <c r="E19" s="22">
        <f t="shared" si="3"/>
        <v>0</v>
      </c>
      <c r="F19" s="27"/>
      <c r="G19" s="23"/>
      <c r="H19" s="55">
        <v>8373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109</v>
      </c>
      <c r="D20" s="3">
        <v>100</v>
      </c>
      <c r="E20" s="22">
        <f t="shared" si="3"/>
        <v>0</v>
      </c>
      <c r="F20" s="27"/>
      <c r="G20" s="23"/>
      <c r="H20" s="55">
        <v>12469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109</v>
      </c>
      <c r="D21" s="3">
        <v>100</v>
      </c>
      <c r="E21" s="22">
        <f t="shared" si="3"/>
        <v>0</v>
      </c>
      <c r="F21" s="55">
        <v>15161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109</v>
      </c>
      <c r="D22" s="3">
        <v>100</v>
      </c>
      <c r="E22" s="22">
        <f t="shared" si="3"/>
        <v>0</v>
      </c>
      <c r="F22" s="55">
        <v>7283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109</v>
      </c>
      <c r="D23" s="3">
        <v>100</v>
      </c>
      <c r="E23" s="22">
        <f t="shared" si="3"/>
        <v>0</v>
      </c>
      <c r="F23" s="55">
        <v>15032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37476</v>
      </c>
      <c r="G24" s="22">
        <f>SUM(G21:G23)</f>
        <v>0</v>
      </c>
      <c r="H24" s="22">
        <f>SUM(H12:H20)</f>
        <v>98569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136045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78A-CCB5-415F-A453-1E01E2F24366}">
  <dimension ref="B1:M25"/>
  <sheetViews>
    <sheetView view="pageBreakPreview" topLeftCell="A11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役場庁舎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3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35"/>
    </row>
    <row r="5" spans="2:13" ht="33.75" customHeight="1" thickBot="1" x14ac:dyDescent="0.45">
      <c r="J5" s="59"/>
      <c r="K5" s="34" t="s">
        <v>26</v>
      </c>
      <c r="L5" s="8" t="s">
        <v>47</v>
      </c>
      <c r="M5" s="36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199</v>
      </c>
      <c r="D12" s="3">
        <v>100</v>
      </c>
      <c r="E12" s="22">
        <f>$M$3*C12*0.85</f>
        <v>0</v>
      </c>
      <c r="F12" s="27"/>
      <c r="G12" s="23"/>
      <c r="H12" s="28">
        <v>28500</v>
      </c>
      <c r="I12" s="22">
        <f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199</v>
      </c>
      <c r="D13" s="3">
        <v>100</v>
      </c>
      <c r="E13" s="22">
        <f t="shared" ref="E13:E23" si="0">$M$3*C13*0.85</f>
        <v>0</v>
      </c>
      <c r="F13" s="27"/>
      <c r="G13" s="23"/>
      <c r="H13" s="28">
        <v>28500</v>
      </c>
      <c r="I13" s="22">
        <f t="shared" ref="I13:I20" si="1">$M$5*H13</f>
        <v>0</v>
      </c>
      <c r="J13" s="22">
        <f t="shared" ref="J13:J23" si="2">G13+I13</f>
        <v>0</v>
      </c>
      <c r="K13" s="4">
        <f t="shared" ref="K13:K23" si="3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199</v>
      </c>
      <c r="D14" s="3">
        <v>100</v>
      </c>
      <c r="E14" s="22">
        <f t="shared" si="0"/>
        <v>0</v>
      </c>
      <c r="F14" s="27"/>
      <c r="G14" s="23"/>
      <c r="H14" s="28">
        <v>38500</v>
      </c>
      <c r="I14" s="22">
        <f t="shared" si="1"/>
        <v>0</v>
      </c>
      <c r="J14" s="22">
        <f t="shared" si="2"/>
        <v>0</v>
      </c>
      <c r="K14" s="4">
        <f t="shared" si="3"/>
        <v>0</v>
      </c>
      <c r="L14" s="62"/>
      <c r="M14" s="62"/>
    </row>
    <row r="15" spans="2:13" ht="33.75" customHeight="1" x14ac:dyDescent="0.4">
      <c r="B15" s="3" t="s">
        <v>80</v>
      </c>
      <c r="C15" s="26">
        <v>199</v>
      </c>
      <c r="D15" s="3">
        <v>100</v>
      </c>
      <c r="E15" s="22">
        <f t="shared" si="0"/>
        <v>0</v>
      </c>
      <c r="F15" s="27"/>
      <c r="G15" s="23"/>
      <c r="H15" s="28">
        <v>46000</v>
      </c>
      <c r="I15" s="22">
        <f t="shared" si="1"/>
        <v>0</v>
      </c>
      <c r="J15" s="22">
        <f t="shared" si="2"/>
        <v>0</v>
      </c>
      <c r="K15" s="4">
        <f t="shared" si="3"/>
        <v>0</v>
      </c>
      <c r="L15" s="62"/>
      <c r="M15" s="62"/>
    </row>
    <row r="16" spans="2:13" ht="33.75" customHeight="1" x14ac:dyDescent="0.4">
      <c r="B16" s="3" t="s">
        <v>81</v>
      </c>
      <c r="C16" s="26">
        <v>199</v>
      </c>
      <c r="D16" s="3">
        <v>100</v>
      </c>
      <c r="E16" s="22">
        <f t="shared" si="0"/>
        <v>0</v>
      </c>
      <c r="F16" s="27"/>
      <c r="G16" s="23"/>
      <c r="H16" s="28">
        <v>39000</v>
      </c>
      <c r="I16" s="22">
        <f t="shared" si="1"/>
        <v>0</v>
      </c>
      <c r="J16" s="22">
        <f t="shared" si="2"/>
        <v>0</v>
      </c>
      <c r="K16" s="4">
        <f t="shared" si="3"/>
        <v>0</v>
      </c>
      <c r="L16" s="62"/>
      <c r="M16" s="62"/>
    </row>
    <row r="17" spans="2:13" ht="33.75" customHeight="1" x14ac:dyDescent="0.4">
      <c r="B17" s="3" t="s">
        <v>82</v>
      </c>
      <c r="C17" s="26">
        <v>199</v>
      </c>
      <c r="D17" s="3">
        <v>100</v>
      </c>
      <c r="E17" s="22">
        <f t="shared" si="0"/>
        <v>0</v>
      </c>
      <c r="F17" s="27"/>
      <c r="G17" s="23"/>
      <c r="H17" s="28">
        <v>37500</v>
      </c>
      <c r="I17" s="22">
        <f t="shared" si="1"/>
        <v>0</v>
      </c>
      <c r="J17" s="22">
        <f t="shared" si="2"/>
        <v>0</v>
      </c>
      <c r="K17" s="4">
        <f t="shared" si="3"/>
        <v>0</v>
      </c>
      <c r="L17" s="62"/>
      <c r="M17" s="62"/>
    </row>
    <row r="18" spans="2:13" ht="33.75" customHeight="1" x14ac:dyDescent="0.4">
      <c r="B18" s="3" t="s">
        <v>83</v>
      </c>
      <c r="C18" s="26">
        <v>199</v>
      </c>
      <c r="D18" s="3">
        <v>100</v>
      </c>
      <c r="E18" s="22">
        <f t="shared" si="0"/>
        <v>0</v>
      </c>
      <c r="F18" s="27"/>
      <c r="G18" s="23"/>
      <c r="H18" s="28">
        <v>27500</v>
      </c>
      <c r="I18" s="22">
        <f t="shared" si="1"/>
        <v>0</v>
      </c>
      <c r="J18" s="22">
        <f t="shared" si="2"/>
        <v>0</v>
      </c>
      <c r="K18" s="4">
        <f t="shared" si="3"/>
        <v>0</v>
      </c>
      <c r="L18" s="62"/>
      <c r="M18" s="62"/>
    </row>
    <row r="19" spans="2:13" ht="33.75" customHeight="1" x14ac:dyDescent="0.4">
      <c r="B19" s="3" t="s">
        <v>84</v>
      </c>
      <c r="C19" s="26">
        <v>199</v>
      </c>
      <c r="D19" s="3">
        <v>100</v>
      </c>
      <c r="E19" s="22">
        <f t="shared" si="0"/>
        <v>0</v>
      </c>
      <c r="F19" s="27"/>
      <c r="G19" s="23"/>
      <c r="H19" s="28">
        <v>27500</v>
      </c>
      <c r="I19" s="22">
        <f t="shared" si="1"/>
        <v>0</v>
      </c>
      <c r="J19" s="22">
        <f t="shared" si="2"/>
        <v>0</v>
      </c>
      <c r="K19" s="4">
        <f t="shared" si="3"/>
        <v>0</v>
      </c>
      <c r="L19" s="62"/>
      <c r="M19" s="62"/>
    </row>
    <row r="20" spans="2:13" ht="33.75" customHeight="1" x14ac:dyDescent="0.4">
      <c r="B20" s="3" t="s">
        <v>85</v>
      </c>
      <c r="C20" s="26">
        <v>199</v>
      </c>
      <c r="D20" s="3">
        <v>100</v>
      </c>
      <c r="E20" s="22">
        <f t="shared" si="0"/>
        <v>0</v>
      </c>
      <c r="F20" s="27"/>
      <c r="G20" s="23"/>
      <c r="H20" s="28">
        <v>28500</v>
      </c>
      <c r="I20" s="22">
        <f t="shared" si="1"/>
        <v>0</v>
      </c>
      <c r="J20" s="22">
        <f t="shared" si="2"/>
        <v>0</v>
      </c>
      <c r="K20" s="4">
        <f t="shared" si="3"/>
        <v>0</v>
      </c>
      <c r="L20" s="62"/>
      <c r="M20" s="62"/>
    </row>
    <row r="21" spans="2:13" ht="33.75" customHeight="1" x14ac:dyDescent="0.4">
      <c r="B21" s="3" t="s">
        <v>86</v>
      </c>
      <c r="C21" s="26">
        <v>199</v>
      </c>
      <c r="D21" s="3">
        <v>100</v>
      </c>
      <c r="E21" s="22">
        <f t="shared" si="0"/>
        <v>0</v>
      </c>
      <c r="F21" s="28">
        <v>49500</v>
      </c>
      <c r="G21" s="22">
        <f>$M$4*F21</f>
        <v>0</v>
      </c>
      <c r="H21" s="27"/>
      <c r="I21" s="23"/>
      <c r="J21" s="22">
        <f t="shared" si="2"/>
        <v>0</v>
      </c>
      <c r="K21" s="4">
        <f t="shared" si="3"/>
        <v>0</v>
      </c>
      <c r="L21" s="62"/>
      <c r="M21" s="62"/>
    </row>
    <row r="22" spans="2:13" ht="33.75" customHeight="1" x14ac:dyDescent="0.4">
      <c r="B22" s="3" t="s">
        <v>87</v>
      </c>
      <c r="C22" s="26">
        <v>199</v>
      </c>
      <c r="D22" s="3">
        <v>100</v>
      </c>
      <c r="E22" s="22">
        <f t="shared" si="0"/>
        <v>0</v>
      </c>
      <c r="F22" s="28">
        <v>48000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3"/>
        <v>0</v>
      </c>
      <c r="L22" s="62"/>
      <c r="M22" s="62"/>
    </row>
    <row r="23" spans="2:13" ht="33.75" customHeight="1" x14ac:dyDescent="0.4">
      <c r="B23" s="3" t="s">
        <v>88</v>
      </c>
      <c r="C23" s="26">
        <v>199</v>
      </c>
      <c r="D23" s="3">
        <v>100</v>
      </c>
      <c r="E23" s="22">
        <f t="shared" si="0"/>
        <v>0</v>
      </c>
      <c r="F23" s="28">
        <v>41000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3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138500</v>
      </c>
      <c r="G24" s="22">
        <f>SUM(G21:G23)</f>
        <v>0</v>
      </c>
      <c r="H24" s="22">
        <f>SUM(H12:H20)</f>
        <v>301500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440000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53C5-3EF6-46B7-9016-DCF5D25DB836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日吉小学校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1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2"/>
    </row>
    <row r="5" spans="2:13" ht="33.75" customHeight="1" thickBot="1" x14ac:dyDescent="0.45">
      <c r="J5" s="59"/>
      <c r="K5" s="34" t="s">
        <v>26</v>
      </c>
      <c r="L5" s="8" t="s">
        <v>47</v>
      </c>
      <c r="M5" s="53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4">
        <v>85</v>
      </c>
      <c r="D12" s="3">
        <v>100</v>
      </c>
      <c r="E12" s="22">
        <f>$M$3*C12*0.85</f>
        <v>0</v>
      </c>
      <c r="F12" s="27"/>
      <c r="G12" s="23"/>
      <c r="H12" s="55">
        <v>6667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54">
        <v>85</v>
      </c>
      <c r="D13" s="3">
        <v>100</v>
      </c>
      <c r="E13" s="22">
        <f>$M$3*C13*0.85</f>
        <v>0</v>
      </c>
      <c r="F13" s="27"/>
      <c r="G13" s="23"/>
      <c r="H13" s="55">
        <v>5982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54">
        <v>85</v>
      </c>
      <c r="D14" s="3">
        <v>100</v>
      </c>
      <c r="E14" s="22">
        <f t="shared" ref="E14:E23" si="3">$M$3*C14*0.85</f>
        <v>0</v>
      </c>
      <c r="F14" s="27"/>
      <c r="G14" s="23"/>
      <c r="H14" s="55">
        <v>8573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54">
        <v>85</v>
      </c>
      <c r="D15" s="3">
        <v>100</v>
      </c>
      <c r="E15" s="22">
        <f t="shared" si="3"/>
        <v>0</v>
      </c>
      <c r="F15" s="27"/>
      <c r="G15" s="23"/>
      <c r="H15" s="55">
        <v>10170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54">
        <v>85</v>
      </c>
      <c r="D16" s="3">
        <v>100</v>
      </c>
      <c r="E16" s="22">
        <f t="shared" si="3"/>
        <v>0</v>
      </c>
      <c r="F16" s="27"/>
      <c r="G16" s="23"/>
      <c r="H16" s="55">
        <v>8877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54">
        <v>85</v>
      </c>
      <c r="D17" s="3">
        <v>100</v>
      </c>
      <c r="E17" s="22">
        <f t="shared" si="3"/>
        <v>0</v>
      </c>
      <c r="F17" s="27"/>
      <c r="G17" s="23"/>
      <c r="H17" s="55">
        <v>7389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54">
        <v>85</v>
      </c>
      <c r="D18" s="3">
        <v>100</v>
      </c>
      <c r="E18" s="22">
        <f t="shared" si="3"/>
        <v>0</v>
      </c>
      <c r="F18" s="27"/>
      <c r="G18" s="23"/>
      <c r="H18" s="55">
        <v>5793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54">
        <v>85</v>
      </c>
      <c r="D19" s="3">
        <v>100</v>
      </c>
      <c r="E19" s="22">
        <f t="shared" si="3"/>
        <v>0</v>
      </c>
      <c r="F19" s="27"/>
      <c r="G19" s="23"/>
      <c r="H19" s="55">
        <v>5923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54">
        <v>85</v>
      </c>
      <c r="D20" s="3">
        <v>100</v>
      </c>
      <c r="E20" s="22">
        <f t="shared" si="3"/>
        <v>0</v>
      </c>
      <c r="F20" s="27"/>
      <c r="G20" s="23"/>
      <c r="H20" s="55">
        <v>8702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54">
        <v>85</v>
      </c>
      <c r="D21" s="3">
        <v>100</v>
      </c>
      <c r="E21" s="22">
        <f t="shared" si="3"/>
        <v>0</v>
      </c>
      <c r="F21" s="55">
        <v>11795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54">
        <v>85</v>
      </c>
      <c r="D22" s="3">
        <v>100</v>
      </c>
      <c r="E22" s="22">
        <f t="shared" si="3"/>
        <v>0</v>
      </c>
      <c r="F22" s="55">
        <v>6014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54">
        <v>85</v>
      </c>
      <c r="D23" s="3">
        <v>100</v>
      </c>
      <c r="E23" s="22">
        <f t="shared" si="3"/>
        <v>0</v>
      </c>
      <c r="F23" s="55">
        <v>9801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27610</v>
      </c>
      <c r="G24" s="22">
        <f>SUM(G21:G23)</f>
        <v>0</v>
      </c>
      <c r="H24" s="22">
        <f>SUM(H12:H20)</f>
        <v>68076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95686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0F09-F53A-4951-94DA-01CC689452F1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中央公園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35"/>
    </row>
    <row r="5" spans="2:13" ht="33.75" customHeight="1" thickBot="1" x14ac:dyDescent="0.45">
      <c r="J5" s="59"/>
      <c r="K5" s="34" t="s">
        <v>26</v>
      </c>
      <c r="L5" s="8" t="s">
        <v>47</v>
      </c>
      <c r="M5" s="36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78</v>
      </c>
      <c r="D12" s="3">
        <v>100</v>
      </c>
      <c r="E12" s="22">
        <f>$M$3*C12*0.85</f>
        <v>0</v>
      </c>
      <c r="F12" s="27"/>
      <c r="G12" s="23"/>
      <c r="H12" s="28">
        <v>7422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78</v>
      </c>
      <c r="D13" s="3">
        <v>100</v>
      </c>
      <c r="E13" s="22">
        <f>$M$3*C13*0.85</f>
        <v>0</v>
      </c>
      <c r="F13" s="27"/>
      <c r="G13" s="23"/>
      <c r="H13" s="28">
        <v>7134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78</v>
      </c>
      <c r="D14" s="3">
        <v>100</v>
      </c>
      <c r="E14" s="22">
        <f t="shared" ref="E14:E23" si="3">$M$3*C14*0.85</f>
        <v>0</v>
      </c>
      <c r="F14" s="27"/>
      <c r="G14" s="23"/>
      <c r="H14" s="28">
        <v>7661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78</v>
      </c>
      <c r="D15" s="3">
        <v>100</v>
      </c>
      <c r="E15" s="22">
        <f t="shared" si="3"/>
        <v>0</v>
      </c>
      <c r="F15" s="27"/>
      <c r="G15" s="23"/>
      <c r="H15" s="28">
        <v>7846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78</v>
      </c>
      <c r="D16" s="3">
        <v>100</v>
      </c>
      <c r="E16" s="22">
        <f t="shared" si="3"/>
        <v>0</v>
      </c>
      <c r="F16" s="27"/>
      <c r="G16" s="23"/>
      <c r="H16" s="28">
        <v>7609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78</v>
      </c>
      <c r="D17" s="3">
        <v>100</v>
      </c>
      <c r="E17" s="22">
        <f t="shared" si="3"/>
        <v>0</v>
      </c>
      <c r="F17" s="27"/>
      <c r="G17" s="23"/>
      <c r="H17" s="28">
        <v>7807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78</v>
      </c>
      <c r="D18" s="3">
        <v>100</v>
      </c>
      <c r="E18" s="22">
        <f t="shared" si="3"/>
        <v>0</v>
      </c>
      <c r="F18" s="27"/>
      <c r="G18" s="23"/>
      <c r="H18" s="28">
        <v>6619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78</v>
      </c>
      <c r="D19" s="3">
        <v>100</v>
      </c>
      <c r="E19" s="22">
        <f t="shared" si="3"/>
        <v>0</v>
      </c>
      <c r="F19" s="27"/>
      <c r="G19" s="23"/>
      <c r="H19" s="28">
        <v>6997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78</v>
      </c>
      <c r="D20" s="3">
        <v>100</v>
      </c>
      <c r="E20" s="22">
        <f t="shared" si="3"/>
        <v>0</v>
      </c>
      <c r="F20" s="27"/>
      <c r="G20" s="23"/>
      <c r="H20" s="28">
        <v>7436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78</v>
      </c>
      <c r="D21" s="3">
        <v>100</v>
      </c>
      <c r="E21" s="22">
        <f t="shared" si="3"/>
        <v>0</v>
      </c>
      <c r="F21" s="28">
        <v>8974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78</v>
      </c>
      <c r="D22" s="3">
        <v>100</v>
      </c>
      <c r="E22" s="22">
        <f t="shared" si="3"/>
        <v>0</v>
      </c>
      <c r="F22" s="28">
        <v>9520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78</v>
      </c>
      <c r="D23" s="3">
        <v>100</v>
      </c>
      <c r="E23" s="22">
        <f t="shared" si="3"/>
        <v>0</v>
      </c>
      <c r="F23" s="28">
        <v>8358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26852</v>
      </c>
      <c r="G24" s="22">
        <f>SUM(G21:G23)</f>
        <v>0</v>
      </c>
      <c r="H24" s="22">
        <f>SUM(H12:H20)</f>
        <v>66531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93383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6DB5-E931-45C1-BAE4-13B00432F58D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町民グラウンド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35"/>
    </row>
    <row r="5" spans="2:13" ht="33.75" customHeight="1" thickBot="1" x14ac:dyDescent="0.45">
      <c r="J5" s="59"/>
      <c r="K5" s="34" t="s">
        <v>26</v>
      </c>
      <c r="L5" s="8" t="s">
        <v>47</v>
      </c>
      <c r="M5" s="36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51</v>
      </c>
      <c r="D12" s="3">
        <v>100</v>
      </c>
      <c r="E12" s="22">
        <f>$M$3*C12*0.85</f>
        <v>0</v>
      </c>
      <c r="F12" s="27"/>
      <c r="G12" s="23"/>
      <c r="H12" s="28">
        <v>3246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51</v>
      </c>
      <c r="D13" s="3">
        <v>100</v>
      </c>
      <c r="E13" s="22">
        <f>$M$3*C13*0.85</f>
        <v>0</v>
      </c>
      <c r="F13" s="27"/>
      <c r="G13" s="23"/>
      <c r="H13" s="28">
        <v>2452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51</v>
      </c>
      <c r="D14" s="3">
        <v>100</v>
      </c>
      <c r="E14" s="22">
        <f t="shared" ref="E14:E23" si="3">$M$3*C14*0.85</f>
        <v>0</v>
      </c>
      <c r="F14" s="27"/>
      <c r="G14" s="23"/>
      <c r="H14" s="28">
        <v>3865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51</v>
      </c>
      <c r="D15" s="3">
        <v>100</v>
      </c>
      <c r="E15" s="22">
        <f t="shared" si="3"/>
        <v>0</v>
      </c>
      <c r="F15" s="27"/>
      <c r="G15" s="23"/>
      <c r="H15" s="28">
        <v>4605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51</v>
      </c>
      <c r="D16" s="3">
        <v>100</v>
      </c>
      <c r="E16" s="22">
        <f t="shared" si="3"/>
        <v>0</v>
      </c>
      <c r="F16" s="27"/>
      <c r="G16" s="23"/>
      <c r="H16" s="28">
        <v>4503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51</v>
      </c>
      <c r="D17" s="3">
        <v>100</v>
      </c>
      <c r="E17" s="22">
        <f t="shared" si="3"/>
        <v>0</v>
      </c>
      <c r="F17" s="27"/>
      <c r="G17" s="23"/>
      <c r="H17" s="28">
        <v>3478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51</v>
      </c>
      <c r="D18" s="3">
        <v>100</v>
      </c>
      <c r="E18" s="22">
        <f t="shared" si="3"/>
        <v>0</v>
      </c>
      <c r="F18" s="27"/>
      <c r="G18" s="23"/>
      <c r="H18" s="28">
        <v>2144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51</v>
      </c>
      <c r="D19" s="3">
        <v>100</v>
      </c>
      <c r="E19" s="22">
        <f t="shared" si="3"/>
        <v>0</v>
      </c>
      <c r="F19" s="27"/>
      <c r="G19" s="23"/>
      <c r="H19" s="28">
        <v>2193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51</v>
      </c>
      <c r="D20" s="3">
        <v>100</v>
      </c>
      <c r="E20" s="22">
        <f t="shared" si="3"/>
        <v>0</v>
      </c>
      <c r="F20" s="27"/>
      <c r="G20" s="23"/>
      <c r="H20" s="28">
        <v>3125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51</v>
      </c>
      <c r="D21" s="3">
        <v>100</v>
      </c>
      <c r="E21" s="22">
        <f t="shared" si="3"/>
        <v>0</v>
      </c>
      <c r="F21" s="28">
        <v>5707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51</v>
      </c>
      <c r="D22" s="3">
        <v>100</v>
      </c>
      <c r="E22" s="22">
        <f t="shared" si="3"/>
        <v>0</v>
      </c>
      <c r="F22" s="28">
        <v>5858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51</v>
      </c>
      <c r="D23" s="3">
        <v>100</v>
      </c>
      <c r="E23" s="22">
        <f t="shared" si="3"/>
        <v>0</v>
      </c>
      <c r="F23" s="28">
        <v>5365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16930</v>
      </c>
      <c r="G24" s="22">
        <f>SUM(G21:G23)</f>
        <v>0</v>
      </c>
      <c r="H24" s="22">
        <f>SUM(H12:H20)</f>
        <v>29611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46541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A71F-4C96-422A-9094-DA6D7E1A7B6A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町営テニスコート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35"/>
    </row>
    <row r="5" spans="2:13" ht="33.75" customHeight="1" thickBot="1" x14ac:dyDescent="0.45">
      <c r="J5" s="59"/>
      <c r="K5" s="34" t="s">
        <v>26</v>
      </c>
      <c r="L5" s="8" t="s">
        <v>47</v>
      </c>
      <c r="M5" s="36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51</v>
      </c>
      <c r="D12" s="3">
        <v>100</v>
      </c>
      <c r="E12" s="22">
        <f>$M$3*C12*0.85</f>
        <v>0</v>
      </c>
      <c r="F12" s="27"/>
      <c r="G12" s="23"/>
      <c r="H12" s="28">
        <v>329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51</v>
      </c>
      <c r="D13" s="3">
        <v>100</v>
      </c>
      <c r="E13" s="22">
        <f>$M$3*C13*0.85</f>
        <v>0</v>
      </c>
      <c r="F13" s="27"/>
      <c r="G13" s="23"/>
      <c r="H13" s="28">
        <v>8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51</v>
      </c>
      <c r="D14" s="3">
        <v>100</v>
      </c>
      <c r="E14" s="22">
        <f t="shared" ref="E14:E23" si="3">$M$3*C14*0.85</f>
        <v>0</v>
      </c>
      <c r="F14" s="27"/>
      <c r="G14" s="23"/>
      <c r="H14" s="28">
        <v>2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51</v>
      </c>
      <c r="D15" s="3">
        <v>100</v>
      </c>
      <c r="E15" s="22">
        <f t="shared" si="3"/>
        <v>0</v>
      </c>
      <c r="F15" s="27"/>
      <c r="G15" s="23"/>
      <c r="H15" s="28">
        <v>18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51</v>
      </c>
      <c r="D16" s="3">
        <v>100</v>
      </c>
      <c r="E16" s="22">
        <f t="shared" si="3"/>
        <v>0</v>
      </c>
      <c r="F16" s="27"/>
      <c r="G16" s="23"/>
      <c r="H16" s="28">
        <v>2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51</v>
      </c>
      <c r="D17" s="3">
        <v>100</v>
      </c>
      <c r="E17" s="22">
        <f t="shared" si="3"/>
        <v>0</v>
      </c>
      <c r="F17" s="27"/>
      <c r="G17" s="23"/>
      <c r="H17" s="28">
        <v>5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51</v>
      </c>
      <c r="D18" s="3">
        <v>100</v>
      </c>
      <c r="E18" s="22">
        <f t="shared" si="3"/>
        <v>0</v>
      </c>
      <c r="F18" s="27"/>
      <c r="G18" s="23"/>
      <c r="H18" s="28">
        <v>0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51</v>
      </c>
      <c r="D19" s="3">
        <v>100</v>
      </c>
      <c r="E19" s="22">
        <f t="shared" si="3"/>
        <v>0</v>
      </c>
      <c r="F19" s="27"/>
      <c r="G19" s="23"/>
      <c r="H19" s="28">
        <v>270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51</v>
      </c>
      <c r="D20" s="3">
        <v>100</v>
      </c>
      <c r="E20" s="22">
        <f t="shared" si="3"/>
        <v>0</v>
      </c>
      <c r="F20" s="27"/>
      <c r="G20" s="23"/>
      <c r="H20" s="28">
        <v>139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51</v>
      </c>
      <c r="D21" s="3">
        <v>100</v>
      </c>
      <c r="E21" s="22">
        <f t="shared" si="3"/>
        <v>0</v>
      </c>
      <c r="F21" s="28">
        <v>505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51</v>
      </c>
      <c r="D22" s="3">
        <v>100</v>
      </c>
      <c r="E22" s="22">
        <f t="shared" si="3"/>
        <v>0</v>
      </c>
      <c r="F22" s="28">
        <v>337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51</v>
      </c>
      <c r="D23" s="3">
        <v>100</v>
      </c>
      <c r="E23" s="22">
        <f t="shared" si="3"/>
        <v>0</v>
      </c>
      <c r="F23" s="28">
        <v>628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1470</v>
      </c>
      <c r="G24" s="22">
        <f>SUM(G21:G23)</f>
        <v>0</v>
      </c>
      <c r="H24" s="22">
        <f>SUM(H12:H20)</f>
        <v>773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2243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C2E1-C288-4407-B1A6-D337FF80734E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中央公民館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172</v>
      </c>
      <c r="D12" s="3">
        <v>100</v>
      </c>
      <c r="E12" s="22">
        <f>$M$3*C12*0.85</f>
        <v>0</v>
      </c>
      <c r="F12" s="27"/>
      <c r="G12" s="23"/>
      <c r="H12" s="28">
        <v>18302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172</v>
      </c>
      <c r="D13" s="3">
        <v>100</v>
      </c>
      <c r="E13" s="22">
        <f>$M$3*C13*0.85</f>
        <v>0</v>
      </c>
      <c r="F13" s="27"/>
      <c r="G13" s="23"/>
      <c r="H13" s="28">
        <v>18696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172</v>
      </c>
      <c r="D14" s="3">
        <v>100</v>
      </c>
      <c r="E14" s="22">
        <f t="shared" ref="E14:E23" si="3">$M$3*C14*0.85</f>
        <v>0</v>
      </c>
      <c r="F14" s="27"/>
      <c r="G14" s="23"/>
      <c r="H14" s="28">
        <v>23909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172</v>
      </c>
      <c r="D15" s="3">
        <v>100</v>
      </c>
      <c r="E15" s="22">
        <f t="shared" si="3"/>
        <v>0</v>
      </c>
      <c r="F15" s="27"/>
      <c r="G15" s="23"/>
      <c r="H15" s="28">
        <v>24416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172</v>
      </c>
      <c r="D16" s="3">
        <v>100</v>
      </c>
      <c r="E16" s="22">
        <f t="shared" si="3"/>
        <v>0</v>
      </c>
      <c r="F16" s="27"/>
      <c r="G16" s="23"/>
      <c r="H16" s="28">
        <v>23392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172</v>
      </c>
      <c r="D17" s="3">
        <v>100</v>
      </c>
      <c r="E17" s="22">
        <f t="shared" si="3"/>
        <v>0</v>
      </c>
      <c r="F17" s="27"/>
      <c r="G17" s="23"/>
      <c r="H17" s="28">
        <v>23278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172</v>
      </c>
      <c r="D18" s="3">
        <v>100</v>
      </c>
      <c r="E18" s="22">
        <f t="shared" si="3"/>
        <v>0</v>
      </c>
      <c r="F18" s="27"/>
      <c r="G18" s="23"/>
      <c r="H18" s="28">
        <v>15071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172</v>
      </c>
      <c r="D19" s="3">
        <v>100</v>
      </c>
      <c r="E19" s="22">
        <f t="shared" si="3"/>
        <v>0</v>
      </c>
      <c r="F19" s="27"/>
      <c r="G19" s="23"/>
      <c r="H19" s="28">
        <v>15171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172</v>
      </c>
      <c r="D20" s="3">
        <v>100</v>
      </c>
      <c r="E20" s="22">
        <f t="shared" si="3"/>
        <v>0</v>
      </c>
      <c r="F20" s="27"/>
      <c r="G20" s="23"/>
      <c r="H20" s="28">
        <v>25502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172</v>
      </c>
      <c r="D21" s="3">
        <v>100</v>
      </c>
      <c r="E21" s="22">
        <f t="shared" si="3"/>
        <v>0</v>
      </c>
      <c r="F21" s="28">
        <v>39875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172</v>
      </c>
      <c r="D22" s="3">
        <v>100</v>
      </c>
      <c r="E22" s="22">
        <f t="shared" si="3"/>
        <v>0</v>
      </c>
      <c r="F22" s="28">
        <v>40959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172</v>
      </c>
      <c r="D23" s="3">
        <v>100</v>
      </c>
      <c r="E23" s="22">
        <f t="shared" si="3"/>
        <v>0</v>
      </c>
      <c r="F23" s="28">
        <v>38095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118929</v>
      </c>
      <c r="G24" s="22">
        <f>SUM(G21:G23)</f>
        <v>0</v>
      </c>
      <c r="H24" s="22">
        <f>SUM(H12:H20)</f>
        <v>187737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306666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7BA6-9A94-4C5F-9852-C77325053F0C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産業文化会館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6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6"/>
    </row>
    <row r="5" spans="2:13" ht="33.75" customHeight="1" thickBot="1" x14ac:dyDescent="0.45">
      <c r="J5" s="59"/>
      <c r="K5" s="34" t="s">
        <v>26</v>
      </c>
      <c r="L5" s="8" t="s">
        <v>47</v>
      </c>
      <c r="M5" s="5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49</v>
      </c>
      <c r="D12" s="3">
        <v>100</v>
      </c>
      <c r="E12" s="22">
        <f>$M$3*C12*0.85</f>
        <v>0</v>
      </c>
      <c r="F12" s="27"/>
      <c r="G12" s="23"/>
      <c r="H12" s="28">
        <v>2210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49</v>
      </c>
      <c r="D13" s="3">
        <v>100</v>
      </c>
      <c r="E13" s="22">
        <f>$M$3*C13*0.85</f>
        <v>0</v>
      </c>
      <c r="F13" s="27"/>
      <c r="G13" s="23"/>
      <c r="H13" s="28">
        <v>2435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49</v>
      </c>
      <c r="D14" s="3">
        <v>100</v>
      </c>
      <c r="E14" s="22">
        <f t="shared" ref="E14:E23" si="3">$M$3*C14*0.85</f>
        <v>0</v>
      </c>
      <c r="F14" s="27"/>
      <c r="G14" s="23"/>
      <c r="H14" s="28">
        <v>3482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49</v>
      </c>
      <c r="D15" s="3">
        <v>100</v>
      </c>
      <c r="E15" s="22">
        <f t="shared" si="3"/>
        <v>0</v>
      </c>
      <c r="F15" s="27"/>
      <c r="G15" s="23"/>
      <c r="H15" s="28">
        <v>3964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49</v>
      </c>
      <c r="D16" s="3">
        <v>100</v>
      </c>
      <c r="E16" s="22">
        <f t="shared" si="3"/>
        <v>0</v>
      </c>
      <c r="F16" s="27"/>
      <c r="G16" s="23"/>
      <c r="H16" s="28">
        <v>4680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49</v>
      </c>
      <c r="D17" s="3">
        <v>100</v>
      </c>
      <c r="E17" s="22">
        <f t="shared" si="3"/>
        <v>0</v>
      </c>
      <c r="F17" s="27"/>
      <c r="G17" s="23"/>
      <c r="H17" s="28">
        <v>3938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49</v>
      </c>
      <c r="D18" s="3">
        <v>100</v>
      </c>
      <c r="E18" s="22">
        <f t="shared" si="3"/>
        <v>0</v>
      </c>
      <c r="F18" s="27"/>
      <c r="G18" s="23"/>
      <c r="H18" s="28">
        <v>2217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49</v>
      </c>
      <c r="D19" s="3">
        <v>100</v>
      </c>
      <c r="E19" s="22">
        <f t="shared" si="3"/>
        <v>0</v>
      </c>
      <c r="F19" s="27"/>
      <c r="G19" s="23"/>
      <c r="H19" s="28">
        <v>2063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49</v>
      </c>
      <c r="D20" s="3">
        <v>100</v>
      </c>
      <c r="E20" s="22">
        <f t="shared" si="3"/>
        <v>0</v>
      </c>
      <c r="F20" s="27"/>
      <c r="G20" s="23"/>
      <c r="H20" s="28">
        <v>2370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49</v>
      </c>
      <c r="D21" s="3">
        <v>100</v>
      </c>
      <c r="E21" s="22">
        <f t="shared" si="3"/>
        <v>0</v>
      </c>
      <c r="F21" s="28">
        <v>4084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49</v>
      </c>
      <c r="D22" s="3">
        <v>100</v>
      </c>
      <c r="E22" s="22">
        <f t="shared" si="3"/>
        <v>0</v>
      </c>
      <c r="F22" s="28">
        <v>4235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49</v>
      </c>
      <c r="D23" s="3">
        <v>100</v>
      </c>
      <c r="E23" s="22">
        <f t="shared" si="3"/>
        <v>0</v>
      </c>
      <c r="F23" s="28">
        <v>3548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11867</v>
      </c>
      <c r="G24" s="22">
        <f>SUM(G21:G23)</f>
        <v>0</v>
      </c>
      <c r="H24" s="22">
        <f>SUM(H12:H20)</f>
        <v>27359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39226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41F4-861F-4537-9662-644FA4EE91F4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広幡公民館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6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6"/>
    </row>
    <row r="5" spans="2:13" ht="33.75" customHeight="1" thickBot="1" x14ac:dyDescent="0.45">
      <c r="J5" s="59"/>
      <c r="K5" s="34" t="s">
        <v>26</v>
      </c>
      <c r="L5" s="8" t="s">
        <v>47</v>
      </c>
      <c r="M5" s="5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41</v>
      </c>
      <c r="D12" s="3">
        <v>100</v>
      </c>
      <c r="E12" s="22">
        <f>$M$3*C12*0.85</f>
        <v>0</v>
      </c>
      <c r="F12" s="27"/>
      <c r="G12" s="23"/>
      <c r="H12" s="28">
        <v>1746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41</v>
      </c>
      <c r="D13" s="3">
        <v>100</v>
      </c>
      <c r="E13" s="22">
        <f>$M$3*C13*0.85</f>
        <v>0</v>
      </c>
      <c r="F13" s="27"/>
      <c r="G13" s="23"/>
      <c r="H13" s="28">
        <v>1669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41</v>
      </c>
      <c r="D14" s="3">
        <v>100</v>
      </c>
      <c r="E14" s="22">
        <f t="shared" ref="E14:E23" si="3">$M$3*C14*0.85</f>
        <v>0</v>
      </c>
      <c r="F14" s="27"/>
      <c r="G14" s="23"/>
      <c r="H14" s="28">
        <v>2005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41</v>
      </c>
      <c r="D15" s="3">
        <v>100</v>
      </c>
      <c r="E15" s="22">
        <f t="shared" si="3"/>
        <v>0</v>
      </c>
      <c r="F15" s="27"/>
      <c r="G15" s="23"/>
      <c r="H15" s="28">
        <v>2279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41</v>
      </c>
      <c r="D16" s="3">
        <v>100</v>
      </c>
      <c r="E16" s="22">
        <f t="shared" si="3"/>
        <v>0</v>
      </c>
      <c r="F16" s="27"/>
      <c r="G16" s="23"/>
      <c r="H16" s="28">
        <v>2754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41</v>
      </c>
      <c r="D17" s="3">
        <v>100</v>
      </c>
      <c r="E17" s="22">
        <f t="shared" si="3"/>
        <v>0</v>
      </c>
      <c r="F17" s="27"/>
      <c r="G17" s="23"/>
      <c r="H17" s="28">
        <v>2321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41</v>
      </c>
      <c r="D18" s="3">
        <v>100</v>
      </c>
      <c r="E18" s="22">
        <f t="shared" si="3"/>
        <v>0</v>
      </c>
      <c r="F18" s="27"/>
      <c r="G18" s="23"/>
      <c r="H18" s="28">
        <v>1716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41</v>
      </c>
      <c r="D19" s="3">
        <v>100</v>
      </c>
      <c r="E19" s="22">
        <f t="shared" si="3"/>
        <v>0</v>
      </c>
      <c r="F19" s="27"/>
      <c r="G19" s="23"/>
      <c r="H19" s="28">
        <v>1492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41</v>
      </c>
      <c r="D20" s="3">
        <v>100</v>
      </c>
      <c r="E20" s="22">
        <f t="shared" si="3"/>
        <v>0</v>
      </c>
      <c r="F20" s="27"/>
      <c r="G20" s="23"/>
      <c r="H20" s="28">
        <v>1489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41</v>
      </c>
      <c r="D21" s="3">
        <v>100</v>
      </c>
      <c r="E21" s="22">
        <f t="shared" si="3"/>
        <v>0</v>
      </c>
      <c r="F21" s="28">
        <v>1750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41</v>
      </c>
      <c r="D22" s="3">
        <v>100</v>
      </c>
      <c r="E22" s="22">
        <f t="shared" si="3"/>
        <v>0</v>
      </c>
      <c r="F22" s="28">
        <v>2278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41</v>
      </c>
      <c r="D23" s="3">
        <v>100</v>
      </c>
      <c r="E23" s="22">
        <f t="shared" si="3"/>
        <v>0</v>
      </c>
      <c r="F23" s="28">
        <v>2691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6719</v>
      </c>
      <c r="G24" s="22">
        <f>SUM(G21:G23)</f>
        <v>0</v>
      </c>
      <c r="H24" s="22">
        <f>SUM(H12:H20)</f>
        <v>17471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24190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1072-625F-4F7A-B5F0-75C3F89F7C87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池辺公民館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56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56"/>
    </row>
    <row r="5" spans="2:13" ht="33.75" customHeight="1" thickBot="1" x14ac:dyDescent="0.45">
      <c r="J5" s="59"/>
      <c r="K5" s="34" t="s">
        <v>26</v>
      </c>
      <c r="L5" s="8" t="s">
        <v>47</v>
      </c>
      <c r="M5" s="5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50</v>
      </c>
      <c r="D12" s="3">
        <v>100</v>
      </c>
      <c r="E12" s="22">
        <f>$M$3*C12*0.85</f>
        <v>0</v>
      </c>
      <c r="F12" s="27"/>
      <c r="G12" s="23"/>
      <c r="H12" s="28">
        <v>2203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50</v>
      </c>
      <c r="D13" s="3">
        <v>100</v>
      </c>
      <c r="E13" s="22">
        <f>$M$3*C13*0.85</f>
        <v>0</v>
      </c>
      <c r="F13" s="27"/>
      <c r="G13" s="23"/>
      <c r="H13" s="28">
        <v>2032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50</v>
      </c>
      <c r="D14" s="3">
        <v>100</v>
      </c>
      <c r="E14" s="22">
        <f t="shared" ref="E14:E23" si="3">$M$3*C14*0.85</f>
        <v>0</v>
      </c>
      <c r="F14" s="27"/>
      <c r="G14" s="23"/>
      <c r="H14" s="28">
        <v>2754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50</v>
      </c>
      <c r="D15" s="3">
        <v>100</v>
      </c>
      <c r="E15" s="22">
        <f t="shared" si="3"/>
        <v>0</v>
      </c>
      <c r="F15" s="27"/>
      <c r="G15" s="23"/>
      <c r="H15" s="28">
        <v>3007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50</v>
      </c>
      <c r="D16" s="3">
        <v>100</v>
      </c>
      <c r="E16" s="22">
        <f t="shared" si="3"/>
        <v>0</v>
      </c>
      <c r="F16" s="27"/>
      <c r="G16" s="23"/>
      <c r="H16" s="28">
        <v>3017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50</v>
      </c>
      <c r="D17" s="3">
        <v>100</v>
      </c>
      <c r="E17" s="22">
        <f t="shared" si="3"/>
        <v>0</v>
      </c>
      <c r="F17" s="27"/>
      <c r="G17" s="23"/>
      <c r="H17" s="28">
        <v>2879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50</v>
      </c>
      <c r="D18" s="3">
        <v>100</v>
      </c>
      <c r="E18" s="22">
        <f t="shared" si="3"/>
        <v>0</v>
      </c>
      <c r="F18" s="27"/>
      <c r="G18" s="23"/>
      <c r="H18" s="28">
        <v>2057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50</v>
      </c>
      <c r="D19" s="3">
        <v>100</v>
      </c>
      <c r="E19" s="22">
        <f t="shared" si="3"/>
        <v>0</v>
      </c>
      <c r="F19" s="27"/>
      <c r="G19" s="23"/>
      <c r="H19" s="28">
        <v>1964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50</v>
      </c>
      <c r="D20" s="3">
        <v>100</v>
      </c>
      <c r="E20" s="22">
        <f t="shared" si="3"/>
        <v>0</v>
      </c>
      <c r="F20" s="27"/>
      <c r="G20" s="23"/>
      <c r="H20" s="28">
        <v>2204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50</v>
      </c>
      <c r="D21" s="3">
        <v>100</v>
      </c>
      <c r="E21" s="22">
        <f t="shared" si="3"/>
        <v>0</v>
      </c>
      <c r="F21" s="28">
        <v>3483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50</v>
      </c>
      <c r="D22" s="3">
        <v>100</v>
      </c>
      <c r="E22" s="22">
        <f t="shared" si="3"/>
        <v>0</v>
      </c>
      <c r="F22" s="28">
        <v>3729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50</v>
      </c>
      <c r="D23" s="3">
        <v>100</v>
      </c>
      <c r="E23" s="22">
        <f t="shared" si="3"/>
        <v>0</v>
      </c>
      <c r="F23" s="28">
        <v>3413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10625</v>
      </c>
      <c r="G24" s="22">
        <f>SUM(G21:G23)</f>
        <v>0</v>
      </c>
      <c r="H24" s="22">
        <f>SUM(H12:H20)</f>
        <v>22117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32742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5E57-D435-4863-A4EB-9E13FC6884E7}">
  <dimension ref="B1:M24"/>
  <sheetViews>
    <sheetView view="pageBreakPreview" zoomScale="55" zoomScaleNormal="100" zoomScaleSheetLayoutView="55" workbookViewId="0">
      <selection activeCell="E4" sqref="E4"/>
    </sheetView>
  </sheetViews>
  <sheetFormatPr defaultRowHeight="16.5" x14ac:dyDescent="0.4"/>
  <cols>
    <col min="1" max="1" width="4" style="1" customWidth="1"/>
    <col min="2" max="2" width="17" style="1" customWidth="1"/>
    <col min="3" max="9" width="14.625" style="1" customWidth="1"/>
    <col min="10" max="11" width="19.375" style="1" customWidth="1"/>
    <col min="12" max="13" width="20.37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52</v>
      </c>
      <c r="D2" s="19" t="s">
        <v>68</v>
      </c>
      <c r="E2" s="21" t="str">
        <f ca="1">RIGHT(CELL("filename", A1), LEN(CELL("filename", A1)) - FIND("]", CELL("filename", A1)))</f>
        <v>内訳書（様式）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9"/>
    </row>
    <row r="4" spans="2:13" ht="33.75" customHeight="1" x14ac:dyDescent="0.4">
      <c r="J4" s="59" t="s">
        <v>55</v>
      </c>
      <c r="K4" s="2" t="s">
        <v>25</v>
      </c>
      <c r="L4" s="8" t="s">
        <v>47</v>
      </c>
      <c r="M4" s="9"/>
    </row>
    <row r="5" spans="2:13" ht="33.75" customHeight="1" thickBot="1" x14ac:dyDescent="0.45">
      <c r="J5" s="59"/>
      <c r="K5" s="2" t="s">
        <v>26</v>
      </c>
      <c r="L5" s="8" t="s">
        <v>47</v>
      </c>
      <c r="M5" s="10"/>
    </row>
    <row r="7" spans="2:13" x14ac:dyDescent="0.4">
      <c r="B7" s="11"/>
      <c r="C7" s="11"/>
      <c r="D7" s="11"/>
      <c r="E7" s="11"/>
    </row>
    <row r="8" spans="2:13" ht="33" customHeight="1" x14ac:dyDescent="0.4">
      <c r="B8" s="59" t="s">
        <v>29</v>
      </c>
      <c r="C8" s="59" t="s">
        <v>23</v>
      </c>
      <c r="D8" s="59"/>
      <c r="E8" s="59"/>
      <c r="F8" s="59" t="s">
        <v>32</v>
      </c>
      <c r="G8" s="59"/>
      <c r="H8" s="59"/>
      <c r="I8" s="59"/>
      <c r="J8" s="58" t="s">
        <v>36</v>
      </c>
      <c r="K8" s="58" t="s">
        <v>37</v>
      </c>
      <c r="L8" s="58" t="s">
        <v>38</v>
      </c>
      <c r="M8" s="58" t="s">
        <v>39</v>
      </c>
    </row>
    <row r="9" spans="2:13" ht="33" customHeight="1" x14ac:dyDescent="0.4">
      <c r="B9" s="59"/>
      <c r="C9" s="64" t="s">
        <v>34</v>
      </c>
      <c r="D9" s="59" t="s">
        <v>30</v>
      </c>
      <c r="E9" s="58" t="s">
        <v>31</v>
      </c>
      <c r="F9" s="59" t="s">
        <v>25</v>
      </c>
      <c r="G9" s="59"/>
      <c r="H9" s="59" t="s">
        <v>26</v>
      </c>
      <c r="I9" s="59"/>
      <c r="J9" s="58"/>
      <c r="K9" s="58"/>
      <c r="L9" s="58"/>
      <c r="M9" s="58"/>
    </row>
    <row r="10" spans="2:13" ht="33" customHeight="1" x14ac:dyDescent="0.4">
      <c r="B10" s="59"/>
      <c r="C10" s="64"/>
      <c r="D10" s="59"/>
      <c r="E10" s="58"/>
      <c r="F10" s="24" t="s">
        <v>35</v>
      </c>
      <c r="G10" s="13" t="s">
        <v>40</v>
      </c>
      <c r="H10" s="24" t="s">
        <v>35</v>
      </c>
      <c r="I10" s="13" t="s">
        <v>41</v>
      </c>
      <c r="J10" s="58"/>
      <c r="K10" s="58"/>
      <c r="L10" s="58"/>
      <c r="M10" s="58"/>
    </row>
    <row r="11" spans="2:13" s="16" customFormat="1" ht="24" customHeight="1" x14ac:dyDescent="0.4">
      <c r="B11" s="59"/>
      <c r="C11" s="25" t="s">
        <v>43</v>
      </c>
      <c r="D11" s="14" t="s">
        <v>49</v>
      </c>
      <c r="E11" s="15" t="s">
        <v>42</v>
      </c>
      <c r="F11" s="25" t="s">
        <v>44</v>
      </c>
      <c r="G11" s="15" t="s">
        <v>42</v>
      </c>
      <c r="H11" s="25" t="s">
        <v>44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</row>
    <row r="12" spans="2:13" ht="33.75" customHeight="1" x14ac:dyDescent="0.4">
      <c r="B12" s="3" t="s">
        <v>56</v>
      </c>
      <c r="C12" s="26"/>
      <c r="D12" s="3"/>
      <c r="E12" s="22">
        <f>$M$3*C12*0.85</f>
        <v>0</v>
      </c>
      <c r="F12" s="27"/>
      <c r="G12" s="23"/>
      <c r="H12" s="28"/>
      <c r="I12" s="22">
        <f>$M$5*H12</f>
        <v>0</v>
      </c>
      <c r="J12" s="22">
        <f>E12+I12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57</v>
      </c>
      <c r="C13" s="26"/>
      <c r="D13" s="3"/>
      <c r="E13" s="22">
        <f>$M$3*C13*0.85</f>
        <v>0</v>
      </c>
      <c r="F13" s="27"/>
      <c r="G13" s="23"/>
      <c r="H13" s="28"/>
      <c r="I13" s="22">
        <f t="shared" ref="I13:I20" si="0">$M$5*H13</f>
        <v>0</v>
      </c>
      <c r="J13" s="22">
        <f t="shared" ref="J13:J20" si="1">E13+I13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58</v>
      </c>
      <c r="C14" s="26"/>
      <c r="D14" s="3"/>
      <c r="E14" s="22">
        <f t="shared" ref="E14:E23" si="3">$M$3*C14*0.85</f>
        <v>0</v>
      </c>
      <c r="F14" s="27"/>
      <c r="G14" s="23"/>
      <c r="H14" s="28"/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59</v>
      </c>
      <c r="C15" s="26"/>
      <c r="D15" s="3"/>
      <c r="E15" s="22">
        <f t="shared" si="3"/>
        <v>0</v>
      </c>
      <c r="F15" s="27"/>
      <c r="G15" s="23"/>
      <c r="H15" s="28"/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60</v>
      </c>
      <c r="C16" s="26"/>
      <c r="D16" s="3"/>
      <c r="E16" s="22">
        <f t="shared" si="3"/>
        <v>0</v>
      </c>
      <c r="F16" s="27"/>
      <c r="G16" s="23"/>
      <c r="H16" s="28"/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61</v>
      </c>
      <c r="C17" s="26"/>
      <c r="D17" s="3"/>
      <c r="E17" s="22">
        <f t="shared" si="3"/>
        <v>0</v>
      </c>
      <c r="F17" s="27"/>
      <c r="G17" s="23"/>
      <c r="H17" s="28"/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62</v>
      </c>
      <c r="C18" s="26"/>
      <c r="D18" s="3"/>
      <c r="E18" s="22">
        <f t="shared" si="3"/>
        <v>0</v>
      </c>
      <c r="F18" s="27"/>
      <c r="G18" s="23"/>
      <c r="H18" s="28"/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63</v>
      </c>
      <c r="C19" s="26"/>
      <c r="D19" s="3"/>
      <c r="E19" s="22">
        <f t="shared" si="3"/>
        <v>0</v>
      </c>
      <c r="F19" s="27"/>
      <c r="G19" s="23"/>
      <c r="H19" s="28"/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64</v>
      </c>
      <c r="C20" s="26"/>
      <c r="D20" s="3"/>
      <c r="E20" s="22">
        <f t="shared" si="3"/>
        <v>0</v>
      </c>
      <c r="F20" s="27"/>
      <c r="G20" s="23"/>
      <c r="H20" s="28"/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65</v>
      </c>
      <c r="C21" s="26"/>
      <c r="D21" s="3"/>
      <c r="E21" s="22">
        <f t="shared" si="3"/>
        <v>0</v>
      </c>
      <c r="F21" s="28"/>
      <c r="G21" s="22">
        <f>$M$4*F21</f>
        <v>0</v>
      </c>
      <c r="H21" s="27"/>
      <c r="I21" s="23"/>
      <c r="J21" s="22">
        <f>E21+G21</f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66</v>
      </c>
      <c r="C22" s="26"/>
      <c r="D22" s="3"/>
      <c r="E22" s="22">
        <f t="shared" si="3"/>
        <v>0</v>
      </c>
      <c r="F22" s="28"/>
      <c r="G22" s="22">
        <f t="shared" ref="G22:G23" si="4">$M$4*F22</f>
        <v>0</v>
      </c>
      <c r="H22" s="27"/>
      <c r="I22" s="23"/>
      <c r="J22" s="22">
        <f t="shared" ref="J22:J23" si="5">E22+G22</f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67</v>
      </c>
      <c r="C23" s="26"/>
      <c r="D23" s="3"/>
      <c r="E23" s="22">
        <f t="shared" si="3"/>
        <v>0</v>
      </c>
      <c r="F23" s="28"/>
      <c r="G23" s="22">
        <f t="shared" si="4"/>
        <v>0</v>
      </c>
      <c r="H23" s="27"/>
      <c r="I23" s="23"/>
      <c r="J23" s="22">
        <f t="shared" si="5"/>
        <v>0</v>
      </c>
      <c r="K23" s="4">
        <f t="shared" si="2"/>
        <v>0</v>
      </c>
      <c r="L23" s="62"/>
      <c r="M23" s="62"/>
    </row>
    <row r="24" spans="2:13" ht="33.75" customHeight="1" x14ac:dyDescent="0.4">
      <c r="B24" s="2" t="s">
        <v>48</v>
      </c>
      <c r="C24" s="18"/>
      <c r="D24" s="18"/>
      <c r="E24" s="22">
        <f>SUM(E12:E23)</f>
        <v>0</v>
      </c>
      <c r="F24" s="22">
        <f>SUM(F21:F23)</f>
        <v>0</v>
      </c>
      <c r="G24" s="22">
        <f>SUM(G21:G23)</f>
        <v>0</v>
      </c>
      <c r="H24" s="22">
        <f>SUM(H12:H20)</f>
        <v>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</sheetData>
  <mergeCells count="17">
    <mergeCell ref="J2:K2"/>
    <mergeCell ref="J3:K3"/>
    <mergeCell ref="J4:J5"/>
    <mergeCell ref="B8:B11"/>
    <mergeCell ref="C8:E8"/>
    <mergeCell ref="F8:I8"/>
    <mergeCell ref="J8:J10"/>
    <mergeCell ref="K8:K10"/>
    <mergeCell ref="L12:L23"/>
    <mergeCell ref="M12:M23"/>
    <mergeCell ref="L8:L10"/>
    <mergeCell ref="M8:M10"/>
    <mergeCell ref="C9:C10"/>
    <mergeCell ref="D9:D10"/>
    <mergeCell ref="E9:E10"/>
    <mergeCell ref="F9:G9"/>
    <mergeCell ref="H9:I9"/>
  </mergeCells>
  <phoneticPr fontId="1"/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FB6A-DAFC-4085-8E63-07AA37F768AC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斎苑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166</v>
      </c>
      <c r="D12" s="3">
        <v>100</v>
      </c>
      <c r="E12" s="22">
        <f>$M$3*C12*0.85</f>
        <v>0</v>
      </c>
      <c r="F12" s="27"/>
      <c r="G12" s="23"/>
      <c r="H12" s="28">
        <v>11000</v>
      </c>
      <c r="I12" s="22">
        <f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166</v>
      </c>
      <c r="D13" s="3">
        <v>100</v>
      </c>
      <c r="E13" s="22">
        <f>$M$3*C13*0.85</f>
        <v>0</v>
      </c>
      <c r="F13" s="27"/>
      <c r="G13" s="23"/>
      <c r="H13" s="28">
        <v>13000</v>
      </c>
      <c r="I13" s="22">
        <f t="shared" ref="I13:I20" si="0">$M$5*H13</f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166</v>
      </c>
      <c r="D14" s="3">
        <v>100</v>
      </c>
      <c r="E14" s="22">
        <f t="shared" ref="E14:E23" si="3">$M$3*C14*0.85</f>
        <v>0</v>
      </c>
      <c r="F14" s="27"/>
      <c r="G14" s="23"/>
      <c r="H14" s="28">
        <v>20000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166</v>
      </c>
      <c r="D15" s="3">
        <v>100</v>
      </c>
      <c r="E15" s="22">
        <f t="shared" si="3"/>
        <v>0</v>
      </c>
      <c r="F15" s="27"/>
      <c r="G15" s="23"/>
      <c r="H15" s="28">
        <v>30000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166</v>
      </c>
      <c r="D16" s="3">
        <v>100</v>
      </c>
      <c r="E16" s="22">
        <f t="shared" si="3"/>
        <v>0</v>
      </c>
      <c r="F16" s="27"/>
      <c r="G16" s="23"/>
      <c r="H16" s="28">
        <v>22000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166</v>
      </c>
      <c r="D17" s="3">
        <v>100</v>
      </c>
      <c r="E17" s="22">
        <f t="shared" si="3"/>
        <v>0</v>
      </c>
      <c r="F17" s="27"/>
      <c r="G17" s="23"/>
      <c r="H17" s="28">
        <v>20000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166</v>
      </c>
      <c r="D18" s="3">
        <v>100</v>
      </c>
      <c r="E18" s="22">
        <f t="shared" si="3"/>
        <v>0</v>
      </c>
      <c r="F18" s="27"/>
      <c r="G18" s="23"/>
      <c r="H18" s="28">
        <v>13000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166</v>
      </c>
      <c r="D19" s="3">
        <v>100</v>
      </c>
      <c r="E19" s="22">
        <f t="shared" si="3"/>
        <v>0</v>
      </c>
      <c r="F19" s="27"/>
      <c r="G19" s="23"/>
      <c r="H19" s="28">
        <v>11000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166</v>
      </c>
      <c r="D20" s="3">
        <v>100</v>
      </c>
      <c r="E20" s="22">
        <f t="shared" si="3"/>
        <v>0</v>
      </c>
      <c r="F20" s="27"/>
      <c r="G20" s="23"/>
      <c r="H20" s="28">
        <v>19000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166</v>
      </c>
      <c r="D21" s="3">
        <v>100</v>
      </c>
      <c r="E21" s="22">
        <f t="shared" si="3"/>
        <v>0</v>
      </c>
      <c r="F21" s="28">
        <v>29000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166</v>
      </c>
      <c r="D22" s="3">
        <v>100</v>
      </c>
      <c r="E22" s="22">
        <f t="shared" si="3"/>
        <v>0</v>
      </c>
      <c r="F22" s="28">
        <v>27000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166</v>
      </c>
      <c r="D23" s="3">
        <v>100</v>
      </c>
      <c r="E23" s="22">
        <f t="shared" si="3"/>
        <v>0</v>
      </c>
      <c r="F23" s="28">
        <v>21000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77000</v>
      </c>
      <c r="G24" s="22">
        <f>SUM(G21:G23)</f>
        <v>0</v>
      </c>
      <c r="H24" s="22">
        <f>SUM(H12:H20)</f>
        <v>159000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236000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6915-601A-45B8-A888-142E650001DB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老人福祉センター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72</v>
      </c>
      <c r="D12" s="3">
        <v>100</v>
      </c>
      <c r="E12" s="22">
        <f>$M$3*C12*0.85</f>
        <v>0</v>
      </c>
      <c r="F12" s="27"/>
      <c r="G12" s="23"/>
      <c r="H12" s="28">
        <v>4900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72</v>
      </c>
      <c r="D13" s="3">
        <v>100</v>
      </c>
      <c r="E13" s="22">
        <f>$M$3*C13*0.85</f>
        <v>0</v>
      </c>
      <c r="F13" s="27"/>
      <c r="G13" s="23"/>
      <c r="H13" s="28">
        <v>3600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72</v>
      </c>
      <c r="D14" s="3">
        <v>100</v>
      </c>
      <c r="E14" s="22">
        <f t="shared" ref="E14:E23" si="3">$M$3*C14*0.85</f>
        <v>0</v>
      </c>
      <c r="F14" s="27"/>
      <c r="G14" s="23"/>
      <c r="H14" s="28">
        <v>6100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72</v>
      </c>
      <c r="D15" s="3">
        <v>100</v>
      </c>
      <c r="E15" s="22">
        <f t="shared" si="3"/>
        <v>0</v>
      </c>
      <c r="F15" s="27"/>
      <c r="G15" s="23"/>
      <c r="H15" s="28">
        <v>6600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72</v>
      </c>
      <c r="D16" s="3">
        <v>100</v>
      </c>
      <c r="E16" s="22">
        <f>$M$3*C16*0.85</f>
        <v>0</v>
      </c>
      <c r="F16" s="27"/>
      <c r="G16" s="23"/>
      <c r="H16" s="28">
        <v>7700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72</v>
      </c>
      <c r="D17" s="3">
        <v>100</v>
      </c>
      <c r="E17" s="22">
        <f t="shared" si="3"/>
        <v>0</v>
      </c>
      <c r="F17" s="27"/>
      <c r="G17" s="23"/>
      <c r="H17" s="28">
        <v>6800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72</v>
      </c>
      <c r="D18" s="3">
        <v>100</v>
      </c>
      <c r="E18" s="22">
        <f t="shared" si="3"/>
        <v>0</v>
      </c>
      <c r="F18" s="27"/>
      <c r="G18" s="23"/>
      <c r="H18" s="28">
        <v>4700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72</v>
      </c>
      <c r="D19" s="3">
        <v>100</v>
      </c>
      <c r="E19" s="22">
        <f t="shared" si="3"/>
        <v>0</v>
      </c>
      <c r="F19" s="27"/>
      <c r="G19" s="23"/>
      <c r="H19" s="28">
        <v>2500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72</v>
      </c>
      <c r="D20" s="3">
        <v>100</v>
      </c>
      <c r="E20" s="22">
        <f t="shared" si="3"/>
        <v>0</v>
      </c>
      <c r="F20" s="27"/>
      <c r="G20" s="23"/>
      <c r="H20" s="28">
        <v>4000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72</v>
      </c>
      <c r="D21" s="3">
        <v>100</v>
      </c>
      <c r="E21" s="22">
        <f t="shared" si="3"/>
        <v>0</v>
      </c>
      <c r="F21" s="28">
        <v>6600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72</v>
      </c>
      <c r="D22" s="3">
        <v>100</v>
      </c>
      <c r="E22" s="22">
        <f t="shared" si="3"/>
        <v>0</v>
      </c>
      <c r="F22" s="28">
        <v>8200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72</v>
      </c>
      <c r="D23" s="3">
        <v>100</v>
      </c>
      <c r="E23" s="22">
        <f t="shared" si="3"/>
        <v>0</v>
      </c>
      <c r="F23" s="28">
        <v>7500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22300</v>
      </c>
      <c r="G24" s="22">
        <f>SUM(G21:G23)</f>
        <v>0</v>
      </c>
      <c r="H24" s="22">
        <f>SUM(H12:H20)</f>
        <v>46900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69200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EF58-F794-4E8C-9680-C1F14815BEDC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福祉センター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8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8"/>
    </row>
    <row r="5" spans="2:13" ht="33.75" customHeight="1" thickBot="1" x14ac:dyDescent="0.45">
      <c r="J5" s="59"/>
      <c r="K5" s="34" t="s">
        <v>26</v>
      </c>
      <c r="L5" s="8" t="s">
        <v>47</v>
      </c>
      <c r="M5" s="49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50">
        <v>29</v>
      </c>
      <c r="D12" s="3">
        <v>100</v>
      </c>
      <c r="E12" s="22">
        <f>$M$3*C12*0.85</f>
        <v>0</v>
      </c>
      <c r="F12" s="27"/>
      <c r="G12" s="23"/>
      <c r="H12" s="50">
        <v>1451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50">
        <v>29</v>
      </c>
      <c r="D13" s="3">
        <v>100</v>
      </c>
      <c r="E13" s="22">
        <f>$M$3*C13*0.85</f>
        <v>0</v>
      </c>
      <c r="F13" s="27"/>
      <c r="G13" s="23"/>
      <c r="H13" s="50">
        <v>1571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50">
        <v>29</v>
      </c>
      <c r="D14" s="3">
        <v>100</v>
      </c>
      <c r="E14" s="22">
        <f t="shared" ref="E14:E23" si="3">$M$3*C14*0.85</f>
        <v>0</v>
      </c>
      <c r="F14" s="27"/>
      <c r="G14" s="23"/>
      <c r="H14" s="50">
        <v>2057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50">
        <v>29</v>
      </c>
      <c r="D15" s="3">
        <v>100</v>
      </c>
      <c r="E15" s="22">
        <f t="shared" si="3"/>
        <v>0</v>
      </c>
      <c r="F15" s="27"/>
      <c r="G15" s="23"/>
      <c r="H15" s="50">
        <v>2708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50">
        <v>29</v>
      </c>
      <c r="D16" s="3">
        <v>100</v>
      </c>
      <c r="E16" s="22">
        <f t="shared" si="3"/>
        <v>0</v>
      </c>
      <c r="F16" s="27"/>
      <c r="G16" s="23"/>
      <c r="H16" s="50">
        <v>2465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50">
        <v>29</v>
      </c>
      <c r="D17" s="3">
        <v>100</v>
      </c>
      <c r="E17" s="22">
        <f t="shared" si="3"/>
        <v>0</v>
      </c>
      <c r="F17" s="27"/>
      <c r="G17" s="23"/>
      <c r="H17" s="50">
        <v>2203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50">
        <v>29</v>
      </c>
      <c r="D18" s="3">
        <v>100</v>
      </c>
      <c r="E18" s="22">
        <f t="shared" si="3"/>
        <v>0</v>
      </c>
      <c r="F18" s="27"/>
      <c r="G18" s="23"/>
      <c r="H18" s="50">
        <v>1542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50">
        <v>29</v>
      </c>
      <c r="D19" s="3">
        <v>100</v>
      </c>
      <c r="E19" s="22">
        <f t="shared" si="3"/>
        <v>0</v>
      </c>
      <c r="F19" s="27"/>
      <c r="G19" s="23"/>
      <c r="H19" s="50">
        <v>1471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50">
        <v>29</v>
      </c>
      <c r="D20" s="3">
        <v>100</v>
      </c>
      <c r="E20" s="22">
        <f t="shared" si="3"/>
        <v>0</v>
      </c>
      <c r="F20" s="27"/>
      <c r="G20" s="23"/>
      <c r="H20" s="50">
        <v>1558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50">
        <v>29</v>
      </c>
      <c r="D21" s="3">
        <v>100</v>
      </c>
      <c r="E21" s="22">
        <f t="shared" si="3"/>
        <v>0</v>
      </c>
      <c r="F21" s="50">
        <v>2637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50">
        <v>29</v>
      </c>
      <c r="D22" s="3">
        <v>100</v>
      </c>
      <c r="E22" s="22">
        <f t="shared" si="3"/>
        <v>0</v>
      </c>
      <c r="F22" s="50">
        <v>2456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50">
        <v>29</v>
      </c>
      <c r="D23" s="3">
        <v>100</v>
      </c>
      <c r="E23" s="22">
        <f t="shared" si="3"/>
        <v>0</v>
      </c>
      <c r="F23" s="50">
        <v>2016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7109</v>
      </c>
      <c r="G24" s="22">
        <f>SUM(G21:G23)</f>
        <v>0</v>
      </c>
      <c r="H24" s="22">
        <f>SUM(H12:H20)</f>
        <v>17026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24135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81C3-AA09-446E-813C-78F31154037A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心身障害者福祉センター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54</v>
      </c>
      <c r="D12" s="3">
        <v>100</v>
      </c>
      <c r="E12" s="22">
        <f>$M$3*C12*0.85</f>
        <v>0</v>
      </c>
      <c r="F12" s="27"/>
      <c r="G12" s="23"/>
      <c r="H12" s="28">
        <v>4464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54</v>
      </c>
      <c r="D13" s="3">
        <v>100</v>
      </c>
      <c r="E13" s="22">
        <f>$M$3*C13*0.85</f>
        <v>0</v>
      </c>
      <c r="F13" s="27"/>
      <c r="G13" s="23"/>
      <c r="H13" s="28">
        <v>4723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54</v>
      </c>
      <c r="D14" s="3">
        <v>100</v>
      </c>
      <c r="E14" s="22">
        <f t="shared" ref="E14:E23" si="3">$M$3*C14*0.85</f>
        <v>0</v>
      </c>
      <c r="F14" s="27"/>
      <c r="G14" s="23"/>
      <c r="H14" s="28">
        <v>4798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54</v>
      </c>
      <c r="D15" s="3">
        <v>100</v>
      </c>
      <c r="E15" s="22">
        <f t="shared" si="3"/>
        <v>0</v>
      </c>
      <c r="F15" s="27"/>
      <c r="G15" s="23"/>
      <c r="H15" s="28">
        <v>5309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54</v>
      </c>
      <c r="D16" s="3">
        <v>100</v>
      </c>
      <c r="E16" s="22">
        <f t="shared" si="3"/>
        <v>0</v>
      </c>
      <c r="F16" s="27"/>
      <c r="G16" s="23"/>
      <c r="H16" s="28">
        <v>6306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54</v>
      </c>
      <c r="D17" s="3">
        <v>100</v>
      </c>
      <c r="E17" s="22">
        <f t="shared" si="3"/>
        <v>0</v>
      </c>
      <c r="F17" s="27"/>
      <c r="G17" s="23"/>
      <c r="H17" s="28">
        <v>5540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54</v>
      </c>
      <c r="D18" s="3">
        <v>100</v>
      </c>
      <c r="E18" s="22">
        <f t="shared" si="3"/>
        <v>0</v>
      </c>
      <c r="F18" s="27"/>
      <c r="G18" s="23"/>
      <c r="H18" s="28">
        <v>2854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54</v>
      </c>
      <c r="D19" s="3">
        <v>100</v>
      </c>
      <c r="E19" s="22">
        <f t="shared" si="3"/>
        <v>0</v>
      </c>
      <c r="F19" s="27"/>
      <c r="G19" s="23"/>
      <c r="H19" s="28">
        <v>2780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54</v>
      </c>
      <c r="D20" s="3">
        <v>100</v>
      </c>
      <c r="E20" s="22">
        <f t="shared" si="3"/>
        <v>0</v>
      </c>
      <c r="F20" s="27"/>
      <c r="G20" s="23"/>
      <c r="H20" s="28">
        <v>3438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54</v>
      </c>
      <c r="D21" s="3">
        <v>100</v>
      </c>
      <c r="E21" s="22">
        <f t="shared" si="3"/>
        <v>0</v>
      </c>
      <c r="F21" s="28">
        <v>5966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54</v>
      </c>
      <c r="D22" s="3">
        <v>100</v>
      </c>
      <c r="E22" s="22">
        <f t="shared" si="3"/>
        <v>0</v>
      </c>
      <c r="F22" s="28">
        <v>5563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54</v>
      </c>
      <c r="D23" s="3">
        <v>100</v>
      </c>
      <c r="E23" s="22">
        <f t="shared" si="3"/>
        <v>0</v>
      </c>
      <c r="F23" s="28">
        <v>4771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16300</v>
      </c>
      <c r="G24" s="22">
        <f>SUM(G21:G23)</f>
        <v>0</v>
      </c>
      <c r="H24" s="22">
        <f>SUM(H12:H20)</f>
        <v>40212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56512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7891-54FA-4EA7-8DDE-D745123AAFC3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養老こども園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57</v>
      </c>
      <c r="D12" s="3">
        <v>100</v>
      </c>
      <c r="E12" s="22">
        <f>$M$3*C12*0.85</f>
        <v>0</v>
      </c>
      <c r="F12" s="27"/>
      <c r="G12" s="23"/>
      <c r="H12" s="28">
        <v>2900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57</v>
      </c>
      <c r="D13" s="3">
        <v>100</v>
      </c>
      <c r="E13" s="22">
        <f>$M$3*C13*0.85</f>
        <v>0</v>
      </c>
      <c r="F13" s="27"/>
      <c r="G13" s="23"/>
      <c r="H13" s="28">
        <v>3100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57</v>
      </c>
      <c r="D14" s="3">
        <v>100</v>
      </c>
      <c r="E14" s="22">
        <f t="shared" ref="E14:E23" si="3">$M$3*C14*0.85</f>
        <v>0</v>
      </c>
      <c r="F14" s="27"/>
      <c r="G14" s="23"/>
      <c r="H14" s="28">
        <v>5000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57</v>
      </c>
      <c r="D15" s="3">
        <v>100</v>
      </c>
      <c r="E15" s="22">
        <f t="shared" si="3"/>
        <v>0</v>
      </c>
      <c r="F15" s="27"/>
      <c r="G15" s="23"/>
      <c r="H15" s="28">
        <v>6900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57</v>
      </c>
      <c r="D16" s="3">
        <v>100</v>
      </c>
      <c r="E16" s="22">
        <f t="shared" si="3"/>
        <v>0</v>
      </c>
      <c r="F16" s="27"/>
      <c r="G16" s="23"/>
      <c r="H16" s="28">
        <v>5100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57</v>
      </c>
      <c r="D17" s="3">
        <v>100</v>
      </c>
      <c r="E17" s="22">
        <f t="shared" si="3"/>
        <v>0</v>
      </c>
      <c r="F17" s="27"/>
      <c r="G17" s="23"/>
      <c r="H17" s="28">
        <v>4200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57</v>
      </c>
      <c r="D18" s="3">
        <v>100</v>
      </c>
      <c r="E18" s="22">
        <f t="shared" si="3"/>
        <v>0</v>
      </c>
      <c r="F18" s="27"/>
      <c r="G18" s="23"/>
      <c r="H18" s="28">
        <v>2500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57</v>
      </c>
      <c r="D19" s="3">
        <v>100</v>
      </c>
      <c r="E19" s="22">
        <f t="shared" si="3"/>
        <v>0</v>
      </c>
      <c r="F19" s="27"/>
      <c r="G19" s="23"/>
      <c r="H19" s="28">
        <v>2900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57</v>
      </c>
      <c r="D20" s="3">
        <v>100</v>
      </c>
      <c r="E20" s="22">
        <f t="shared" si="3"/>
        <v>0</v>
      </c>
      <c r="F20" s="27"/>
      <c r="G20" s="23"/>
      <c r="H20" s="28">
        <v>3800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57</v>
      </c>
      <c r="D21" s="3">
        <v>100</v>
      </c>
      <c r="E21" s="22">
        <f t="shared" si="3"/>
        <v>0</v>
      </c>
      <c r="F21" s="28">
        <v>7200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57</v>
      </c>
      <c r="D22" s="3">
        <v>100</v>
      </c>
      <c r="E22" s="22">
        <f t="shared" si="3"/>
        <v>0</v>
      </c>
      <c r="F22" s="28">
        <v>6200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57</v>
      </c>
      <c r="D23" s="3">
        <v>100</v>
      </c>
      <c r="E23" s="22">
        <f t="shared" si="3"/>
        <v>0</v>
      </c>
      <c r="F23" s="28">
        <v>5500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18900</v>
      </c>
      <c r="G24" s="22">
        <f>SUM(G21:G23)</f>
        <v>0</v>
      </c>
      <c r="H24" s="22">
        <f>SUM(H12:H20)</f>
        <v>36400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55300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1DCD-C8E5-47BD-BDDF-694A77003EF1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養北こども園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64</v>
      </c>
      <c r="D12" s="3">
        <v>100</v>
      </c>
      <c r="E12" s="22">
        <f>$M$3*C12*0.85</f>
        <v>0</v>
      </c>
      <c r="F12" s="27"/>
      <c r="G12" s="23"/>
      <c r="H12" s="28">
        <v>3300</v>
      </c>
      <c r="I12" s="22">
        <f t="shared" ref="I12:I20" si="0">$M$5*H12</f>
        <v>0</v>
      </c>
      <c r="J12" s="22">
        <f>G12+I12</f>
        <v>0</v>
      </c>
      <c r="K12" s="4">
        <f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64</v>
      </c>
      <c r="D13" s="3">
        <v>100</v>
      </c>
      <c r="E13" s="22">
        <f>$M$3*C13*0.85</f>
        <v>0</v>
      </c>
      <c r="F13" s="27"/>
      <c r="G13" s="23"/>
      <c r="H13" s="28">
        <v>3200</v>
      </c>
      <c r="I13" s="22">
        <f t="shared" si="0"/>
        <v>0</v>
      </c>
      <c r="J13" s="22">
        <f t="shared" ref="J13:J23" si="1">G13+I13</f>
        <v>0</v>
      </c>
      <c r="K13" s="4">
        <f t="shared" ref="K13:K23" si="2">ROUNDDOWN(E13+J13,0)</f>
        <v>0</v>
      </c>
      <c r="L13" s="62"/>
      <c r="M13" s="62"/>
    </row>
    <row r="14" spans="2:13" ht="33.75" customHeight="1" x14ac:dyDescent="0.4">
      <c r="B14" s="3" t="s">
        <v>79</v>
      </c>
      <c r="C14" s="26">
        <v>64</v>
      </c>
      <c r="D14" s="3">
        <v>100</v>
      </c>
      <c r="E14" s="22">
        <f t="shared" ref="E14:E23" si="3">$M$3*C14*0.85</f>
        <v>0</v>
      </c>
      <c r="F14" s="27"/>
      <c r="G14" s="23"/>
      <c r="H14" s="28">
        <v>5300</v>
      </c>
      <c r="I14" s="22">
        <f t="shared" si="0"/>
        <v>0</v>
      </c>
      <c r="J14" s="22">
        <f t="shared" si="1"/>
        <v>0</v>
      </c>
      <c r="K14" s="4">
        <f t="shared" si="2"/>
        <v>0</v>
      </c>
      <c r="L14" s="62"/>
      <c r="M14" s="62"/>
    </row>
    <row r="15" spans="2:13" ht="33.75" customHeight="1" x14ac:dyDescent="0.4">
      <c r="B15" s="3" t="s">
        <v>80</v>
      </c>
      <c r="C15" s="26">
        <v>64</v>
      </c>
      <c r="D15" s="3">
        <v>100</v>
      </c>
      <c r="E15" s="22">
        <f t="shared" si="3"/>
        <v>0</v>
      </c>
      <c r="F15" s="27"/>
      <c r="G15" s="23"/>
      <c r="H15" s="28">
        <v>7200</v>
      </c>
      <c r="I15" s="22">
        <f t="shared" si="0"/>
        <v>0</v>
      </c>
      <c r="J15" s="22">
        <f t="shared" si="1"/>
        <v>0</v>
      </c>
      <c r="K15" s="4">
        <f t="shared" si="2"/>
        <v>0</v>
      </c>
      <c r="L15" s="62"/>
      <c r="M15" s="62"/>
    </row>
    <row r="16" spans="2:13" ht="33.75" customHeight="1" x14ac:dyDescent="0.4">
      <c r="B16" s="3" t="s">
        <v>81</v>
      </c>
      <c r="C16" s="26">
        <v>64</v>
      </c>
      <c r="D16" s="3">
        <v>100</v>
      </c>
      <c r="E16" s="22">
        <f t="shared" si="3"/>
        <v>0</v>
      </c>
      <c r="F16" s="27"/>
      <c r="G16" s="23"/>
      <c r="H16" s="28">
        <v>5900</v>
      </c>
      <c r="I16" s="22">
        <f t="shared" si="0"/>
        <v>0</v>
      </c>
      <c r="J16" s="22">
        <f t="shared" si="1"/>
        <v>0</v>
      </c>
      <c r="K16" s="4">
        <f t="shared" si="2"/>
        <v>0</v>
      </c>
      <c r="L16" s="62"/>
      <c r="M16" s="62"/>
    </row>
    <row r="17" spans="2:13" ht="33.75" customHeight="1" x14ac:dyDescent="0.4">
      <c r="B17" s="3" t="s">
        <v>82</v>
      </c>
      <c r="C17" s="26">
        <v>64</v>
      </c>
      <c r="D17" s="3">
        <v>100</v>
      </c>
      <c r="E17" s="22">
        <f t="shared" si="3"/>
        <v>0</v>
      </c>
      <c r="F17" s="27"/>
      <c r="G17" s="23"/>
      <c r="H17" s="28">
        <v>4400</v>
      </c>
      <c r="I17" s="22">
        <f t="shared" si="0"/>
        <v>0</v>
      </c>
      <c r="J17" s="22">
        <f t="shared" si="1"/>
        <v>0</v>
      </c>
      <c r="K17" s="4">
        <f t="shared" si="2"/>
        <v>0</v>
      </c>
      <c r="L17" s="62"/>
      <c r="M17" s="62"/>
    </row>
    <row r="18" spans="2:13" ht="33.75" customHeight="1" x14ac:dyDescent="0.4">
      <c r="B18" s="3" t="s">
        <v>83</v>
      </c>
      <c r="C18" s="26">
        <v>64</v>
      </c>
      <c r="D18" s="3">
        <v>100</v>
      </c>
      <c r="E18" s="22">
        <f t="shared" si="3"/>
        <v>0</v>
      </c>
      <c r="F18" s="27"/>
      <c r="G18" s="23"/>
      <c r="H18" s="28">
        <v>2800</v>
      </c>
      <c r="I18" s="22">
        <f t="shared" si="0"/>
        <v>0</v>
      </c>
      <c r="J18" s="22">
        <f t="shared" si="1"/>
        <v>0</v>
      </c>
      <c r="K18" s="4">
        <f t="shared" si="2"/>
        <v>0</v>
      </c>
      <c r="L18" s="62"/>
      <c r="M18" s="62"/>
    </row>
    <row r="19" spans="2:13" ht="33.75" customHeight="1" x14ac:dyDescent="0.4">
      <c r="B19" s="3" t="s">
        <v>84</v>
      </c>
      <c r="C19" s="26">
        <v>64</v>
      </c>
      <c r="D19" s="3">
        <v>100</v>
      </c>
      <c r="E19" s="22">
        <f t="shared" si="3"/>
        <v>0</v>
      </c>
      <c r="F19" s="27"/>
      <c r="G19" s="23"/>
      <c r="H19" s="28">
        <v>2900</v>
      </c>
      <c r="I19" s="22">
        <f t="shared" si="0"/>
        <v>0</v>
      </c>
      <c r="J19" s="22">
        <f t="shared" si="1"/>
        <v>0</v>
      </c>
      <c r="K19" s="4">
        <f t="shared" si="2"/>
        <v>0</v>
      </c>
      <c r="L19" s="62"/>
      <c r="M19" s="62"/>
    </row>
    <row r="20" spans="2:13" ht="33.75" customHeight="1" x14ac:dyDescent="0.4">
      <c r="B20" s="3" t="s">
        <v>85</v>
      </c>
      <c r="C20" s="26">
        <v>64</v>
      </c>
      <c r="D20" s="3">
        <v>100</v>
      </c>
      <c r="E20" s="22">
        <f t="shared" si="3"/>
        <v>0</v>
      </c>
      <c r="F20" s="27"/>
      <c r="G20" s="23"/>
      <c r="H20" s="28">
        <v>3900</v>
      </c>
      <c r="I20" s="22">
        <f t="shared" si="0"/>
        <v>0</v>
      </c>
      <c r="J20" s="22">
        <f t="shared" si="1"/>
        <v>0</v>
      </c>
      <c r="K20" s="4">
        <f t="shared" si="2"/>
        <v>0</v>
      </c>
      <c r="L20" s="62"/>
      <c r="M20" s="62"/>
    </row>
    <row r="21" spans="2:13" ht="33.75" customHeight="1" x14ac:dyDescent="0.4">
      <c r="B21" s="3" t="s">
        <v>86</v>
      </c>
      <c r="C21" s="26">
        <v>64</v>
      </c>
      <c r="D21" s="3">
        <v>100</v>
      </c>
      <c r="E21" s="22">
        <f t="shared" si="3"/>
        <v>0</v>
      </c>
      <c r="F21" s="28">
        <v>6700</v>
      </c>
      <c r="G21" s="22">
        <f>$M$4*F21</f>
        <v>0</v>
      </c>
      <c r="H21" s="27"/>
      <c r="I21" s="23"/>
      <c r="J21" s="22">
        <f t="shared" si="1"/>
        <v>0</v>
      </c>
      <c r="K21" s="4">
        <f t="shared" si="2"/>
        <v>0</v>
      </c>
      <c r="L21" s="62"/>
      <c r="M21" s="62"/>
    </row>
    <row r="22" spans="2:13" ht="33.75" customHeight="1" x14ac:dyDescent="0.4">
      <c r="B22" s="3" t="s">
        <v>87</v>
      </c>
      <c r="C22" s="26">
        <v>64</v>
      </c>
      <c r="D22" s="3">
        <v>100</v>
      </c>
      <c r="E22" s="22">
        <f t="shared" si="3"/>
        <v>0</v>
      </c>
      <c r="F22" s="28">
        <v>6000</v>
      </c>
      <c r="G22" s="22">
        <f t="shared" ref="G22:G23" si="4">$M$4*F22</f>
        <v>0</v>
      </c>
      <c r="H22" s="27"/>
      <c r="I22" s="23"/>
      <c r="J22" s="22">
        <f t="shared" si="1"/>
        <v>0</v>
      </c>
      <c r="K22" s="4">
        <f t="shared" si="2"/>
        <v>0</v>
      </c>
      <c r="L22" s="62"/>
      <c r="M22" s="62"/>
    </row>
    <row r="23" spans="2:13" ht="33.75" customHeight="1" x14ac:dyDescent="0.4">
      <c r="B23" s="3" t="s">
        <v>88</v>
      </c>
      <c r="C23" s="26">
        <v>64</v>
      </c>
      <c r="D23" s="3">
        <v>100</v>
      </c>
      <c r="E23" s="22">
        <f t="shared" si="3"/>
        <v>0</v>
      </c>
      <c r="F23" s="28">
        <v>5200</v>
      </c>
      <c r="G23" s="22">
        <f t="shared" si="4"/>
        <v>0</v>
      </c>
      <c r="H23" s="27"/>
      <c r="I23" s="23"/>
      <c r="J23" s="22">
        <f t="shared" si="1"/>
        <v>0</v>
      </c>
      <c r="K23" s="4">
        <f t="shared" si="2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17900</v>
      </c>
      <c r="G24" s="22">
        <f>SUM(G21:G23)</f>
        <v>0</v>
      </c>
      <c r="H24" s="22">
        <f>SUM(H12:H20)</f>
        <v>38900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56800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28B5-0718-4A9C-B684-E40D17AF73EC}">
  <dimension ref="B1:M25"/>
  <sheetViews>
    <sheetView view="pageBreakPreview" zoomScale="60" zoomScaleNormal="100" workbookViewId="0">
      <selection activeCell="M25" sqref="M25"/>
    </sheetView>
  </sheetViews>
  <sheetFormatPr defaultRowHeight="16.5" x14ac:dyDescent="0.4"/>
  <cols>
    <col min="1" max="1" width="2.375" style="1" customWidth="1"/>
    <col min="2" max="2" width="17" style="1" customWidth="1"/>
    <col min="3" max="9" width="14.625" style="1" customWidth="1"/>
    <col min="10" max="11" width="19.375" style="1" customWidth="1"/>
    <col min="12" max="13" width="22.25" style="1" customWidth="1"/>
    <col min="14" max="16384" width="9" style="1"/>
  </cols>
  <sheetData>
    <row r="1" spans="2:13" ht="17.25" thickBot="1" x14ac:dyDescent="0.45"/>
    <row r="2" spans="2:13" ht="21" customHeight="1" x14ac:dyDescent="0.4">
      <c r="B2" s="7" t="s">
        <v>90</v>
      </c>
      <c r="D2" s="19" t="s">
        <v>68</v>
      </c>
      <c r="E2" s="21" t="str">
        <f ca="1">RIGHT(CELL("filename", A1), LEN(CELL("filename", A1)) - FIND("]", CELL("filename", A1)))</f>
        <v>日吉こども園</v>
      </c>
      <c r="F2" s="20"/>
      <c r="J2" s="59" t="s">
        <v>45</v>
      </c>
      <c r="K2" s="59"/>
      <c r="L2" s="12" t="s">
        <v>46</v>
      </c>
      <c r="M2" s="17" t="s">
        <v>54</v>
      </c>
    </row>
    <row r="3" spans="2:13" ht="33.75" customHeight="1" x14ac:dyDescent="0.4">
      <c r="J3" s="59" t="s">
        <v>23</v>
      </c>
      <c r="K3" s="59"/>
      <c r="L3" s="8" t="s">
        <v>53</v>
      </c>
      <c r="M3" s="45"/>
    </row>
    <row r="4" spans="2:13" ht="33.75" customHeight="1" x14ac:dyDescent="0.4">
      <c r="J4" s="59" t="s">
        <v>55</v>
      </c>
      <c r="K4" s="34" t="s">
        <v>25</v>
      </c>
      <c r="L4" s="8" t="s">
        <v>47</v>
      </c>
      <c r="M4" s="46"/>
    </row>
    <row r="5" spans="2:13" ht="33.75" customHeight="1" thickBot="1" x14ac:dyDescent="0.45">
      <c r="J5" s="59"/>
      <c r="K5" s="34" t="s">
        <v>26</v>
      </c>
      <c r="L5" s="8" t="s">
        <v>47</v>
      </c>
      <c r="M5" s="47"/>
    </row>
    <row r="8" spans="2:13" ht="33" customHeight="1" x14ac:dyDescent="0.4">
      <c r="B8" s="59" t="s">
        <v>29</v>
      </c>
      <c r="C8" s="60" t="s">
        <v>23</v>
      </c>
      <c r="D8" s="60"/>
      <c r="E8" s="60"/>
      <c r="F8" s="60" t="s">
        <v>32</v>
      </c>
      <c r="G8" s="60"/>
      <c r="H8" s="60"/>
      <c r="I8" s="60"/>
      <c r="J8" s="61" t="s">
        <v>36</v>
      </c>
      <c r="K8" s="61" t="s">
        <v>37</v>
      </c>
      <c r="L8" s="61" t="s">
        <v>38</v>
      </c>
      <c r="M8" s="61" t="s">
        <v>39</v>
      </c>
    </row>
    <row r="9" spans="2:13" ht="33" customHeight="1" x14ac:dyDescent="0.4">
      <c r="B9" s="59"/>
      <c r="C9" s="63" t="s">
        <v>34</v>
      </c>
      <c r="D9" s="60" t="s">
        <v>30</v>
      </c>
      <c r="E9" s="61" t="s">
        <v>31</v>
      </c>
      <c r="F9" s="60" t="s">
        <v>25</v>
      </c>
      <c r="G9" s="60"/>
      <c r="H9" s="60" t="s">
        <v>26</v>
      </c>
      <c r="I9" s="60"/>
      <c r="J9" s="61"/>
      <c r="K9" s="61"/>
      <c r="L9" s="61"/>
      <c r="M9" s="61"/>
    </row>
    <row r="10" spans="2:13" ht="33" customHeight="1" x14ac:dyDescent="0.4">
      <c r="B10" s="59"/>
      <c r="C10" s="63"/>
      <c r="D10" s="60"/>
      <c r="E10" s="61"/>
      <c r="F10" s="37" t="s">
        <v>35</v>
      </c>
      <c r="G10" s="38" t="s">
        <v>40</v>
      </c>
      <c r="H10" s="37" t="s">
        <v>35</v>
      </c>
      <c r="I10" s="38" t="s">
        <v>41</v>
      </c>
      <c r="J10" s="61"/>
      <c r="K10" s="61"/>
      <c r="L10" s="61"/>
      <c r="M10" s="61"/>
    </row>
    <row r="11" spans="2:13" s="16" customFormat="1" ht="24" customHeight="1" x14ac:dyDescent="0.4">
      <c r="B11" s="59"/>
      <c r="C11" s="39" t="s">
        <v>43</v>
      </c>
      <c r="D11" s="40" t="s">
        <v>49</v>
      </c>
      <c r="E11" s="41" t="s">
        <v>42</v>
      </c>
      <c r="F11" s="39" t="s">
        <v>44</v>
      </c>
      <c r="G11" s="41" t="s">
        <v>42</v>
      </c>
      <c r="H11" s="39" t="s">
        <v>44</v>
      </c>
      <c r="I11" s="41" t="s">
        <v>42</v>
      </c>
      <c r="J11" s="41" t="s">
        <v>42</v>
      </c>
      <c r="K11" s="41" t="s">
        <v>42</v>
      </c>
      <c r="L11" s="41" t="s">
        <v>42</v>
      </c>
      <c r="M11" s="41" t="s">
        <v>42</v>
      </c>
    </row>
    <row r="12" spans="2:13" ht="33.75" customHeight="1" x14ac:dyDescent="0.4">
      <c r="B12" s="3" t="s">
        <v>77</v>
      </c>
      <c r="C12" s="26">
        <v>35</v>
      </c>
      <c r="D12" s="3">
        <v>100</v>
      </c>
      <c r="E12" s="22">
        <f>$M$3*C12*0.85</f>
        <v>0</v>
      </c>
      <c r="F12" s="27"/>
      <c r="G12" s="23"/>
      <c r="H12" s="28">
        <v>2100</v>
      </c>
      <c r="I12" s="22">
        <f t="shared" ref="I12:I20" si="0">$M$5*H12</f>
        <v>0</v>
      </c>
      <c r="J12" s="22">
        <f>G12+I12</f>
        <v>0</v>
      </c>
      <c r="K12" s="4">
        <f t="shared" ref="K12:K23" si="1">ROUNDDOWN(E12+J12,0)</f>
        <v>0</v>
      </c>
      <c r="L12" s="62"/>
      <c r="M12" s="62"/>
    </row>
    <row r="13" spans="2:13" ht="33.75" customHeight="1" x14ac:dyDescent="0.4">
      <c r="B13" s="3" t="s">
        <v>78</v>
      </c>
      <c r="C13" s="26">
        <v>35</v>
      </c>
      <c r="D13" s="3">
        <v>100</v>
      </c>
      <c r="E13" s="22">
        <f>$M$3*C13*0.85</f>
        <v>0</v>
      </c>
      <c r="F13" s="27"/>
      <c r="G13" s="23"/>
      <c r="H13" s="28">
        <v>2300</v>
      </c>
      <c r="I13" s="22">
        <f t="shared" si="0"/>
        <v>0</v>
      </c>
      <c r="J13" s="22">
        <f t="shared" ref="J13:J23" si="2">G13+I13</f>
        <v>0</v>
      </c>
      <c r="K13" s="4">
        <f t="shared" si="1"/>
        <v>0</v>
      </c>
      <c r="L13" s="62"/>
      <c r="M13" s="62"/>
    </row>
    <row r="14" spans="2:13" ht="33.75" customHeight="1" x14ac:dyDescent="0.4">
      <c r="B14" s="3" t="s">
        <v>79</v>
      </c>
      <c r="C14" s="26">
        <v>35</v>
      </c>
      <c r="D14" s="3">
        <v>100</v>
      </c>
      <c r="E14" s="22">
        <f t="shared" ref="E14:E23" si="3">$M$3*C14*0.85</f>
        <v>0</v>
      </c>
      <c r="F14" s="27"/>
      <c r="G14" s="23"/>
      <c r="H14" s="28">
        <v>3700</v>
      </c>
      <c r="I14" s="22">
        <f t="shared" si="0"/>
        <v>0</v>
      </c>
      <c r="J14" s="22">
        <f t="shared" si="2"/>
        <v>0</v>
      </c>
      <c r="K14" s="4">
        <f t="shared" si="1"/>
        <v>0</v>
      </c>
      <c r="L14" s="62"/>
      <c r="M14" s="62"/>
    </row>
    <row r="15" spans="2:13" ht="33.75" customHeight="1" x14ac:dyDescent="0.4">
      <c r="B15" s="3" t="s">
        <v>80</v>
      </c>
      <c r="C15" s="26">
        <v>35</v>
      </c>
      <c r="D15" s="3">
        <v>100</v>
      </c>
      <c r="E15" s="22">
        <f t="shared" si="3"/>
        <v>0</v>
      </c>
      <c r="F15" s="27"/>
      <c r="G15" s="23"/>
      <c r="H15" s="28">
        <v>4100</v>
      </c>
      <c r="I15" s="22">
        <f t="shared" si="0"/>
        <v>0</v>
      </c>
      <c r="J15" s="22">
        <f t="shared" si="2"/>
        <v>0</v>
      </c>
      <c r="K15" s="4">
        <f t="shared" si="1"/>
        <v>0</v>
      </c>
      <c r="L15" s="62"/>
      <c r="M15" s="62"/>
    </row>
    <row r="16" spans="2:13" ht="33.75" customHeight="1" x14ac:dyDescent="0.4">
      <c r="B16" s="3" t="s">
        <v>81</v>
      </c>
      <c r="C16" s="26">
        <v>35</v>
      </c>
      <c r="D16" s="3">
        <v>100</v>
      </c>
      <c r="E16" s="22">
        <f t="shared" si="3"/>
        <v>0</v>
      </c>
      <c r="F16" s="27"/>
      <c r="G16" s="23"/>
      <c r="H16" s="28">
        <v>3500</v>
      </c>
      <c r="I16" s="22">
        <f t="shared" si="0"/>
        <v>0</v>
      </c>
      <c r="J16" s="22">
        <f t="shared" si="2"/>
        <v>0</v>
      </c>
      <c r="K16" s="4">
        <f t="shared" si="1"/>
        <v>0</v>
      </c>
      <c r="L16" s="62"/>
      <c r="M16" s="62"/>
    </row>
    <row r="17" spans="2:13" ht="33.75" customHeight="1" x14ac:dyDescent="0.4">
      <c r="B17" s="3" t="s">
        <v>82</v>
      </c>
      <c r="C17" s="26">
        <v>35</v>
      </c>
      <c r="D17" s="3">
        <v>100</v>
      </c>
      <c r="E17" s="22">
        <f t="shared" si="3"/>
        <v>0</v>
      </c>
      <c r="F17" s="27"/>
      <c r="G17" s="23"/>
      <c r="H17" s="28">
        <v>2900</v>
      </c>
      <c r="I17" s="22">
        <f t="shared" si="0"/>
        <v>0</v>
      </c>
      <c r="J17" s="22">
        <f t="shared" si="2"/>
        <v>0</v>
      </c>
      <c r="K17" s="4">
        <f t="shared" si="1"/>
        <v>0</v>
      </c>
      <c r="L17" s="62"/>
      <c r="M17" s="62"/>
    </row>
    <row r="18" spans="2:13" ht="33.75" customHeight="1" x14ac:dyDescent="0.4">
      <c r="B18" s="3" t="s">
        <v>83</v>
      </c>
      <c r="C18" s="26">
        <v>35</v>
      </c>
      <c r="D18" s="3">
        <v>100</v>
      </c>
      <c r="E18" s="22">
        <f t="shared" si="3"/>
        <v>0</v>
      </c>
      <c r="F18" s="27"/>
      <c r="G18" s="23"/>
      <c r="H18" s="28">
        <v>2100</v>
      </c>
      <c r="I18" s="22">
        <f t="shared" si="0"/>
        <v>0</v>
      </c>
      <c r="J18" s="22">
        <f t="shared" si="2"/>
        <v>0</v>
      </c>
      <c r="K18" s="4">
        <f t="shared" si="1"/>
        <v>0</v>
      </c>
      <c r="L18" s="62"/>
      <c r="M18" s="62"/>
    </row>
    <row r="19" spans="2:13" ht="33.75" customHeight="1" x14ac:dyDescent="0.4">
      <c r="B19" s="3" t="s">
        <v>84</v>
      </c>
      <c r="C19" s="26">
        <v>35</v>
      </c>
      <c r="D19" s="3">
        <v>100</v>
      </c>
      <c r="E19" s="22">
        <f t="shared" si="3"/>
        <v>0</v>
      </c>
      <c r="F19" s="27"/>
      <c r="G19" s="23"/>
      <c r="H19" s="28">
        <v>2000</v>
      </c>
      <c r="I19" s="22">
        <f t="shared" si="0"/>
        <v>0</v>
      </c>
      <c r="J19" s="22">
        <f t="shared" si="2"/>
        <v>0</v>
      </c>
      <c r="K19" s="4">
        <f t="shared" si="1"/>
        <v>0</v>
      </c>
      <c r="L19" s="62"/>
      <c r="M19" s="62"/>
    </row>
    <row r="20" spans="2:13" ht="33.75" customHeight="1" x14ac:dyDescent="0.4">
      <c r="B20" s="3" t="s">
        <v>85</v>
      </c>
      <c r="C20" s="26">
        <v>35</v>
      </c>
      <c r="D20" s="3">
        <v>100</v>
      </c>
      <c r="E20" s="22">
        <f t="shared" si="3"/>
        <v>0</v>
      </c>
      <c r="F20" s="27"/>
      <c r="G20" s="23"/>
      <c r="H20" s="28">
        <v>2600</v>
      </c>
      <c r="I20" s="22">
        <f t="shared" si="0"/>
        <v>0</v>
      </c>
      <c r="J20" s="22">
        <f t="shared" si="2"/>
        <v>0</v>
      </c>
      <c r="K20" s="4">
        <f t="shared" si="1"/>
        <v>0</v>
      </c>
      <c r="L20" s="62"/>
      <c r="M20" s="62"/>
    </row>
    <row r="21" spans="2:13" ht="33.75" customHeight="1" x14ac:dyDescent="0.4">
      <c r="B21" s="3" t="s">
        <v>86</v>
      </c>
      <c r="C21" s="26">
        <v>35</v>
      </c>
      <c r="D21" s="3">
        <v>100</v>
      </c>
      <c r="E21" s="22">
        <f t="shared" si="3"/>
        <v>0</v>
      </c>
      <c r="F21" s="28">
        <v>5100</v>
      </c>
      <c r="G21" s="22">
        <f>$M$4*F21</f>
        <v>0</v>
      </c>
      <c r="H21" s="27"/>
      <c r="I21" s="23"/>
      <c r="J21" s="22">
        <f t="shared" si="2"/>
        <v>0</v>
      </c>
      <c r="K21" s="4">
        <f t="shared" si="1"/>
        <v>0</v>
      </c>
      <c r="L21" s="62"/>
      <c r="M21" s="62"/>
    </row>
    <row r="22" spans="2:13" ht="33.75" customHeight="1" x14ac:dyDescent="0.4">
      <c r="B22" s="3" t="s">
        <v>87</v>
      </c>
      <c r="C22" s="26">
        <v>35</v>
      </c>
      <c r="D22" s="3">
        <v>100</v>
      </c>
      <c r="E22" s="22">
        <f t="shared" si="3"/>
        <v>0</v>
      </c>
      <c r="F22" s="28">
        <v>4300</v>
      </c>
      <c r="G22" s="22">
        <f t="shared" ref="G22:G23" si="4">$M$4*F22</f>
        <v>0</v>
      </c>
      <c r="H22" s="27"/>
      <c r="I22" s="23"/>
      <c r="J22" s="22">
        <f t="shared" si="2"/>
        <v>0</v>
      </c>
      <c r="K22" s="4">
        <f t="shared" si="1"/>
        <v>0</v>
      </c>
      <c r="L22" s="62"/>
      <c r="M22" s="62"/>
    </row>
    <row r="23" spans="2:13" ht="33.75" customHeight="1" x14ac:dyDescent="0.4">
      <c r="B23" s="3" t="s">
        <v>88</v>
      </c>
      <c r="C23" s="26">
        <v>35</v>
      </c>
      <c r="D23" s="3">
        <v>100</v>
      </c>
      <c r="E23" s="22">
        <f t="shared" si="3"/>
        <v>0</v>
      </c>
      <c r="F23" s="28">
        <v>3800</v>
      </c>
      <c r="G23" s="22">
        <f t="shared" si="4"/>
        <v>0</v>
      </c>
      <c r="H23" s="27"/>
      <c r="I23" s="23"/>
      <c r="J23" s="22">
        <f t="shared" si="2"/>
        <v>0</v>
      </c>
      <c r="K23" s="4">
        <f t="shared" si="1"/>
        <v>0</v>
      </c>
      <c r="L23" s="62"/>
      <c r="M23" s="62"/>
    </row>
    <row r="24" spans="2:13" ht="33.75" customHeight="1" x14ac:dyDescent="0.4">
      <c r="B24" s="34" t="s">
        <v>48</v>
      </c>
      <c r="C24" s="18"/>
      <c r="D24" s="18"/>
      <c r="E24" s="22">
        <f>SUM(E12:E23)</f>
        <v>0</v>
      </c>
      <c r="F24" s="22">
        <f>SUM(F21:F23)</f>
        <v>13200</v>
      </c>
      <c r="G24" s="22">
        <f>SUM(G21:G23)</f>
        <v>0</v>
      </c>
      <c r="H24" s="22">
        <f>SUM(H12:H20)</f>
        <v>25300</v>
      </c>
      <c r="I24" s="22">
        <f>SUM(I12:I20)</f>
        <v>0</v>
      </c>
      <c r="J24" s="22">
        <f>SUM(J12:J23)</f>
        <v>0</v>
      </c>
      <c r="K24" s="18"/>
      <c r="L24" s="4">
        <f>SUM(K12:K23)</f>
        <v>0</v>
      </c>
      <c r="M24" s="4">
        <f>ROUNDUP(L24-L24*10/110,0)</f>
        <v>0</v>
      </c>
    </row>
    <row r="25" spans="2:13" ht="33.75" customHeight="1" x14ac:dyDescent="0.4">
      <c r="B25" s="31"/>
      <c r="E25" s="42"/>
      <c r="F25" s="29" t="s">
        <v>69</v>
      </c>
      <c r="G25" s="30"/>
      <c r="H25" s="30"/>
      <c r="I25" s="22">
        <f>F24+H24</f>
        <v>38500</v>
      </c>
      <c r="J25" s="42"/>
      <c r="L25" s="43"/>
      <c r="M25" s="43"/>
    </row>
  </sheetData>
  <mergeCells count="17">
    <mergeCell ref="L12:L23"/>
    <mergeCell ref="M12:M23"/>
    <mergeCell ref="L8:L10"/>
    <mergeCell ref="M8:M10"/>
    <mergeCell ref="C9:C10"/>
    <mergeCell ref="D9:D10"/>
    <mergeCell ref="E9:E10"/>
    <mergeCell ref="F9:G9"/>
    <mergeCell ref="H9:I9"/>
    <mergeCell ref="J2:K2"/>
    <mergeCell ref="J3:K3"/>
    <mergeCell ref="J4:J5"/>
    <mergeCell ref="B8:B11"/>
    <mergeCell ref="C8:E8"/>
    <mergeCell ref="F8:I8"/>
    <mergeCell ref="J8:J10"/>
    <mergeCell ref="K8:K10"/>
  </mergeCells>
  <phoneticPr fontId="1"/>
  <pageMargins left="0.7" right="0.7" top="0.75" bottom="0.75" header="0.3" footer="0.3"/>
  <pageSetup paperSize="9" scale="5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28</vt:i4>
      </vt:variant>
      <vt:variant>
        <vt:lpstr>名前付き一覧</vt:lpstr>
      </vt:variant>
      <vt:variant>
        <vt:i4>2</vt:i4>
      </vt:variant>
    </vt:vector>
  </HeadingPairs>
  <TitlesOfParts>
    <vt:vector baseType="lpstr" size="30">
      <vt:lpstr>総括表</vt:lpstr>
      <vt:lpstr>役場庁舎</vt:lpstr>
      <vt:lpstr>斎苑</vt:lpstr>
      <vt:lpstr>老人福祉センター</vt:lpstr>
      <vt:lpstr>福祉センター</vt:lpstr>
      <vt:lpstr>心身障害者福祉センター</vt:lpstr>
      <vt:lpstr>養老こども園</vt:lpstr>
      <vt:lpstr>養北こども園</vt:lpstr>
      <vt:lpstr>日吉こども園</vt:lpstr>
      <vt:lpstr>就業改善センター</vt:lpstr>
      <vt:lpstr>食肉事業センター</vt:lpstr>
      <vt:lpstr>高田中学校</vt:lpstr>
      <vt:lpstr>東部中学校</vt:lpstr>
      <vt:lpstr>養老小学校</vt:lpstr>
      <vt:lpstr>広幡小学校</vt:lpstr>
      <vt:lpstr>上多度小学校</vt:lpstr>
      <vt:lpstr>池辺小学校</vt:lpstr>
      <vt:lpstr>笠郷小学校</vt:lpstr>
      <vt:lpstr>養北小学校</vt:lpstr>
      <vt:lpstr>日吉小学校</vt:lpstr>
      <vt:lpstr>中央公園</vt:lpstr>
      <vt:lpstr>町民グラウンド</vt:lpstr>
      <vt:lpstr>町営テニスコート</vt:lpstr>
      <vt:lpstr>中央公民館</vt:lpstr>
      <vt:lpstr>産業文化会館</vt:lpstr>
      <vt:lpstr>広幡公民館</vt:lpstr>
      <vt:lpstr>池辺公民館</vt:lpstr>
      <vt:lpstr>内訳書（様式）</vt:lpstr>
      <vt:lpstr>総括表!Print_Area</vt:lpstr>
      <vt:lpstr>役場庁舎!Print_Area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2026-06-24T10:49:46Z</cp:lastPrinted>
  <dcterms:created xsi:type="dcterms:W3CDTF">2021-06-30T23:52:34Z</dcterms:created>
  <dcterms:modified xsi:type="dcterms:W3CDTF">2026-06-24T10:51:21Z</dcterms:modified>
</cp:coreProperties>
</file>